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1.1.2024_Ref020\PUB Files &amp; Billing Manuals\Billing_Manuals\"/>
    </mc:Choice>
  </mc:AlternateContent>
  <xr:revisionPtr revIDLastSave="0" documentId="13_ncr:1_{D3B4294A-EF7F-4A4E-AA3A-17CA46259A0F}" xr6:coauthVersionLast="47" xr6:coauthVersionMax="47" xr10:uidLastSave="{00000000-0000-0000-0000-000000000000}"/>
  <bookViews>
    <workbookView xWindow="28680" yWindow="-120" windowWidth="29040" windowHeight="15840" tabRatio="649" xr2:uid="{00000000-000D-0000-FFFF-FFFF00000000}"/>
  </bookViews>
  <sheets>
    <sheet name="Inlier" sheetId="1" r:id="rId1"/>
    <sheet name="Transfer" sheetId="10" r:id="rId2"/>
    <sheet name="High Cost" sheetId="11" r:id="rId3"/>
    <sheet name="Exempt Unit_Excl Psych&amp;Detox" sheetId="12" r:id="rId4"/>
    <sheet name="Psych(excl Dual Diag)" sheetId="14" r:id="rId5"/>
    <sheet name="Detox" sheetId="16" r:id="rId6"/>
  </sheets>
  <definedNames>
    <definedName name="_Order1" hidden="1">255</definedName>
    <definedName name="_Order2" hidden="1">255</definedName>
    <definedName name="eulist" localSheetId="5">#REF!</definedName>
    <definedName name="eulist">#REF!</definedName>
    <definedName name="hlist" localSheetId="5">#REF!</definedName>
    <definedName name="hlist">#REF!</definedName>
    <definedName name="_xlnm.Print_Area" localSheetId="3">'Exempt Unit_Excl Psych&amp;Detox'!$A$1:$C$25</definedName>
    <definedName name="_xlnm.Print_Area" localSheetId="2">'High Cost'!$A$1:$C$37</definedName>
    <definedName name="_xlnm.Print_Area" localSheetId="0">Inlier!$A$1:$C$27</definedName>
    <definedName name="_xlnm.Print_Area" localSheetId="4">'Psych(excl Dual Diag)'!$A$1:$D$57</definedName>
    <definedName name="_xlnm.Print_Area" localSheetId="1">Transfer!$A$1:$C$39</definedName>
    <definedName name="transferlist" localSheetId="5">#REF!</definedName>
    <definedName name="transferlist">#REF!</definedName>
    <definedName name="updown" localSheetId="5">#REF!</definedName>
    <definedName name="updown">#REF!</definedName>
    <definedName name="ynlist" localSheetId="5">#REF!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4" l="1"/>
  <c r="D54" i="14"/>
  <c r="D36" i="14"/>
  <c r="D38" i="14"/>
  <c r="C36" i="14"/>
  <c r="C19" i="12"/>
  <c r="C11" i="1"/>
  <c r="C19" i="1"/>
  <c r="C28" i="10"/>
  <c r="C28" i="11"/>
  <c r="C25" i="12"/>
  <c r="C23" i="12"/>
  <c r="C35" i="11"/>
  <c r="C33" i="11"/>
  <c r="C37" i="10"/>
  <c r="C35" i="10"/>
  <c r="D43" i="14"/>
  <c r="D46" i="14"/>
  <c r="D45" i="14"/>
  <c r="D48" i="14"/>
  <c r="D51" i="14"/>
  <c r="D52" i="14"/>
  <c r="D50" i="14"/>
  <c r="D47" i="14"/>
  <c r="D49" i="14"/>
  <c r="D44" i="14"/>
  <c r="D53" i="14"/>
  <c r="D56" i="14"/>
</calcChain>
</file>

<file path=xl/sharedStrings.xml><?xml version="1.0" encoding="utf-8"?>
<sst xmlns="http://schemas.openxmlformats.org/spreadsheetml/2006/main" count="459" uniqueCount="310">
  <si>
    <t>(1)</t>
  </si>
  <si>
    <t>(2)</t>
  </si>
  <si>
    <t>(3)</t>
  </si>
  <si>
    <t>(4)</t>
  </si>
  <si>
    <t>(5)</t>
  </si>
  <si>
    <t>(6)</t>
  </si>
  <si>
    <t>(7)</t>
  </si>
  <si>
    <t>(8)</t>
  </si>
  <si>
    <t>(9)</t>
  </si>
  <si>
    <t>(10)</t>
  </si>
  <si>
    <t>(11)</t>
  </si>
  <si>
    <t>(12a)</t>
  </si>
  <si>
    <t>(12b)</t>
  </si>
  <si>
    <t>(13a)</t>
  </si>
  <si>
    <t>(13b)</t>
  </si>
  <si>
    <t>Line 11</t>
  </si>
  <si>
    <t>Line 11 + Line 12b</t>
  </si>
  <si>
    <t>INLIER PAYMENT:</t>
  </si>
  <si>
    <t>Per Case Service Intensity Weight for DRG Classification</t>
  </si>
  <si>
    <t>Alternate Level of Care Operating Per Diem</t>
  </si>
  <si>
    <t>Medical Record</t>
  </si>
  <si>
    <t>Number of ALC Days</t>
  </si>
  <si>
    <t>Total ALC Payment Prior to Public Goods Pool Surcharge</t>
  </si>
  <si>
    <t>(4a)</t>
  </si>
  <si>
    <t>(4b)</t>
  </si>
  <si>
    <t>(5a)</t>
  </si>
  <si>
    <t>(5b)</t>
  </si>
  <si>
    <t>Line 3</t>
  </si>
  <si>
    <t>Line 3 + Line 4b</t>
  </si>
  <si>
    <t>a.  Total Number of Days in Stay (inc. ALC)</t>
  </si>
  <si>
    <t>ALTERNATE LEVEL OF CARE PAYMENT:</t>
  </si>
  <si>
    <t>Average Inlier Cost Per Day</t>
  </si>
  <si>
    <t>(12)</t>
  </si>
  <si>
    <t>(13)</t>
  </si>
  <si>
    <t>TRANSFER  PAYMENT:</t>
  </si>
  <si>
    <t>Number of Transfer Days</t>
  </si>
  <si>
    <t>Line 1a - 1b</t>
  </si>
  <si>
    <t xml:space="preserve">Transfer Adjustment Factor            </t>
  </si>
  <si>
    <t xml:space="preserve">b.  If Transfer Days are = to or &gt; 1 and the Group Average LOS is &gt; 1 , then 120% </t>
  </si>
  <si>
    <t xml:space="preserve">a.  If Transfer Days are = to 1 and the Group                            Average LOS = 1, then 100%  </t>
  </si>
  <si>
    <t>Transfer DRG Cost Per Day</t>
  </si>
  <si>
    <t>HIGH COST OUTLIER  PAYMENT:</t>
  </si>
  <si>
    <t>Revenue Code 0001</t>
  </si>
  <si>
    <t>Total Inpatient Gross Charges Per Patient                       UB-92, HCFA 1450</t>
  </si>
  <si>
    <t>Adjustment to Total Inpatient Gross Charges</t>
  </si>
  <si>
    <t>a.  Telephone and Telegraph</t>
  </si>
  <si>
    <t>Revenue Code 0964</t>
  </si>
  <si>
    <t>b.  Television and Radio</t>
  </si>
  <si>
    <t>Revenue Code 0963</t>
  </si>
  <si>
    <t xml:space="preserve">Non-Covered </t>
  </si>
  <si>
    <t>d.  Other</t>
  </si>
  <si>
    <t>e.  Gross Charges for all ALC Days</t>
  </si>
  <si>
    <t>Charge Analysis</t>
  </si>
  <si>
    <t>Non-Covered Revenue                                   Codes 010X - 021X</t>
  </si>
  <si>
    <t>Net Inpatient Gross Charges</t>
  </si>
  <si>
    <t>High Cost Charge Converter</t>
  </si>
  <si>
    <t>Net Inpatient Gross Charges Converted to Costs</t>
  </si>
  <si>
    <t>Data Source</t>
  </si>
  <si>
    <t>c.  Private Room Differential</t>
  </si>
  <si>
    <t>f.  Total Adjustments</t>
  </si>
  <si>
    <t>Line 1 - Line 2f</t>
  </si>
  <si>
    <t xml:space="preserve">Sum of Lines 2a thru 2e </t>
  </si>
  <si>
    <t>Exempt Unit/Hospital Stay Days</t>
  </si>
  <si>
    <t>Total Exempt Unit/Hospital Acute Care Payment  Before Public Goods Pool Surcharge</t>
  </si>
  <si>
    <t>EXEMPT UNIT/HOSPITAL ACUTE CARE PAYMENT:</t>
  </si>
  <si>
    <t>EXEMPT UNIT/HOSPITAL ALTERNATE LEVEL OF CARE PAYMENT:</t>
  </si>
  <si>
    <t>(7a)</t>
  </si>
  <si>
    <t>(7b)</t>
  </si>
  <si>
    <t>Pay Directly To Pool</t>
  </si>
  <si>
    <t>Pay To Hospital</t>
  </si>
  <si>
    <t>Line 3 x Line 4</t>
  </si>
  <si>
    <t>Payment to Hospital - Surcharge paid Directly to pool</t>
  </si>
  <si>
    <t>Number of Alternate Level of Care (ALC) Days</t>
  </si>
  <si>
    <t>Line 1 x Line 2</t>
  </si>
  <si>
    <t>Line 3 x Surcharge %</t>
  </si>
  <si>
    <t>Calculation Elements</t>
  </si>
  <si>
    <t>Data Source and Formulas</t>
  </si>
  <si>
    <t>Line 11 x Surcharge %</t>
  </si>
  <si>
    <t xml:space="preserve">b.  Alternate Level of Care (ALC) Days </t>
  </si>
  <si>
    <t>c.  Number of Transfer Days excluding ALC</t>
  </si>
  <si>
    <t>b.  Alternate Level of Care (ALC) Days</t>
  </si>
  <si>
    <t>Line 6a x Line 6b</t>
  </si>
  <si>
    <t>c.  Total Acute Care Days excluding ALC</t>
  </si>
  <si>
    <t>Payment to Hospital - Surcharge paid to Hospital (hospital pays pool)</t>
  </si>
  <si>
    <t>DRG Classification</t>
  </si>
  <si>
    <t>Assigned by Grouper</t>
  </si>
  <si>
    <t>CALCULATION OF INLIER PAYMENT:</t>
  </si>
  <si>
    <t>CALCULATION OF TRANSFER PAYMENT:</t>
  </si>
  <si>
    <t>Line</t>
  </si>
  <si>
    <t>Footnotes:</t>
  </si>
  <si>
    <t>Surcharge April 1, 2009========&gt;</t>
  </si>
  <si>
    <t>Discharge Case Payment Rate</t>
  </si>
  <si>
    <t xml:space="preserve">SIW APR-DRG Table (DOH*) </t>
  </si>
  <si>
    <t>*</t>
  </si>
  <si>
    <t>The SIW APR-DRG Table is available on the DOH public website at:</t>
  </si>
  <si>
    <t>Capital and Non-Comparable Add-Ons Cost Per Discharge</t>
  </si>
  <si>
    <t>Direct Medical Education (DME) Add-On</t>
  </si>
  <si>
    <t xml:space="preserve">Line 6 x Surcharge % </t>
  </si>
  <si>
    <t>(8a)</t>
  </si>
  <si>
    <t>(8b)</t>
  </si>
  <si>
    <t>Line 6</t>
  </si>
  <si>
    <t>Line 6 + Line 7b</t>
  </si>
  <si>
    <t>Inlier DRG Payment prior to Public Goods Pool Surcharge</t>
  </si>
  <si>
    <t>Acute Per Diem Rate</t>
  </si>
  <si>
    <t>PUB_IP_WCNF_Acute_Col 7</t>
  </si>
  <si>
    <t>PUB_IP_WCNF_Acute_Col 8</t>
  </si>
  <si>
    <t>Line 2a - Line 2b</t>
  </si>
  <si>
    <t>Line 1 x Line 2c</t>
  </si>
  <si>
    <t>Line 2b</t>
  </si>
  <si>
    <t>Total Transfer Payment cannot exceed amount that would have been paid if the patient had been discharged (Inlier Payment)</t>
  </si>
  <si>
    <t>Case Mix Adjusted Discharge Payment</t>
  </si>
  <si>
    <t>PUB_IP_WCNF_Acute_Col 9</t>
  </si>
  <si>
    <t>Note 1:</t>
  </si>
  <si>
    <t>Total Transfer Payment cannot exceed amount that would have been paid if the patient had been discharged (Inlier Payment).</t>
  </si>
  <si>
    <t>(a)</t>
  </si>
  <si>
    <t>Inlier DRG Before ALC</t>
  </si>
  <si>
    <t>Inlier Tab, Line 6</t>
  </si>
  <si>
    <t>Discharge DRG Test (See Note 1 below):</t>
  </si>
  <si>
    <t>Threshold Calculation:</t>
  </si>
  <si>
    <t>a.  APR-DRG Cost Outlier Threshold</t>
  </si>
  <si>
    <t xml:space="preserve">Outlier Threshold Table (DOH*) </t>
  </si>
  <si>
    <t>b.  Institution-Specific Adjustment Factor (ISAF/WEF)</t>
  </si>
  <si>
    <t>c.  Adjusted Cost Outlier Threshold</t>
  </si>
  <si>
    <t>High Cost Payment Test:</t>
  </si>
  <si>
    <t>a. Do costs exceed the threshold?</t>
  </si>
  <si>
    <t>Is Line 5 &gt; 6c?</t>
  </si>
  <si>
    <t>b. Does the case involve a Transfer?</t>
  </si>
  <si>
    <t>PUB_IP_WCNF_Acute_Col 4</t>
  </si>
  <si>
    <t>Determination per Your Hospital Data</t>
  </si>
  <si>
    <t>Line 3 + Line 4 + Line 5</t>
  </si>
  <si>
    <t xml:space="preserve">CONTINUE WITH CALCULATION IF LINE 7a= "Yes" AND THE CASE IS NOT A TRANSFER.  </t>
  </si>
  <si>
    <t>High Cost Outlier Payment before Inlier and ALC (100% of costs above adjusted threshold)</t>
  </si>
  <si>
    <t>Line 5 - Line 6c</t>
  </si>
  <si>
    <t>Total Payment to Provider at 100%</t>
  </si>
  <si>
    <t>Line 9 x Line 10</t>
  </si>
  <si>
    <t>Total Inlier at 100%</t>
  </si>
  <si>
    <t>Inlier tab, Line 6</t>
  </si>
  <si>
    <t>Total Transfer Payment Prior to Public Goods Pool Surcharge (and ALC)</t>
  </si>
  <si>
    <t>Group Average Arithmetic Inlier Length of Stay for DRG</t>
  </si>
  <si>
    <t>(14)</t>
  </si>
  <si>
    <t>Line 5 / Line 6</t>
  </si>
  <si>
    <t>Case Payment Capital Per Diem</t>
  </si>
  <si>
    <t>Total Transfer Cost Per Diem</t>
  </si>
  <si>
    <t>Line 7 x  Line 8a or 8b</t>
  </si>
  <si>
    <t>Line 9 + Line 10</t>
  </si>
  <si>
    <t>Transfer DRG Payment excluding DME</t>
  </si>
  <si>
    <t>Direct Medical Education (DME) Add-on</t>
  </si>
  <si>
    <t>Line 11 x Line 1c</t>
  </si>
  <si>
    <t>Transfer Payment Amount before ALC</t>
  </si>
  <si>
    <t>Line 12 + Line 13</t>
  </si>
  <si>
    <t>(15)</t>
  </si>
  <si>
    <t>(16)</t>
  </si>
  <si>
    <t>(17a)</t>
  </si>
  <si>
    <t>(17b)</t>
  </si>
  <si>
    <t>(18a)</t>
  </si>
  <si>
    <t>(18b)</t>
  </si>
  <si>
    <t>Lesser of Line 14 or Line 15a</t>
  </si>
  <si>
    <t>Line 16 x Surcharge %</t>
  </si>
  <si>
    <t>Line 16</t>
  </si>
  <si>
    <t>Line 16 + Line 17b</t>
  </si>
  <si>
    <t>(19)</t>
  </si>
  <si>
    <t>Inlier Tab, Line 13a or 13b</t>
  </si>
  <si>
    <t>Total ALC Payment</t>
  </si>
  <si>
    <t>(20)</t>
  </si>
  <si>
    <t>Total Transfer Payment with ALC Payment at 100%</t>
  </si>
  <si>
    <t>Line 18a (or 18b) + Line 19</t>
  </si>
  <si>
    <t>(9a)</t>
  </si>
  <si>
    <t>(9b)</t>
  </si>
  <si>
    <t>(10a)</t>
  </si>
  <si>
    <t>(10b)</t>
  </si>
  <si>
    <t>Line 6 x Line 7</t>
  </si>
  <si>
    <t>Line 8 x Surcharge %</t>
  </si>
  <si>
    <t>Line 8 + Line 9b</t>
  </si>
  <si>
    <t>Line 8</t>
  </si>
  <si>
    <t>Alternate Level of Care Per Diem</t>
  </si>
  <si>
    <t>=Line 8 + Line 9</t>
  </si>
  <si>
    <t>(11a)</t>
  </si>
  <si>
    <t>(11b)</t>
  </si>
  <si>
    <t>Line 10 x Surcharge %</t>
  </si>
  <si>
    <t>Line 10 + Line 11b</t>
  </si>
  <si>
    <t>9.63%&amp;28.27%</t>
  </si>
  <si>
    <t>PUB_IP_WCNF_Acute_Col 1</t>
  </si>
  <si>
    <t>PUB_IP_WCNF_Acute_Col 6</t>
  </si>
  <si>
    <t>PUB_IP_WCNF_Acute_Col 3</t>
  </si>
  <si>
    <t>Line 1a - Line 1b</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</si>
  <si>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</si>
  <si>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</si>
  <si>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</si>
  <si>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</si>
  <si>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</si>
  <si>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</si>
  <si>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ALTERNATE LEVEL OF CARE (ALC) PAYMENT:</t>
  </si>
  <si>
    <t xml:space="preserve"> </t>
  </si>
  <si>
    <t>CALCULATION OF ALC PAYMENT:</t>
  </si>
  <si>
    <t>Alternate Level of Care Billing Rate</t>
  </si>
  <si>
    <t>(b)</t>
  </si>
  <si>
    <t>Line 1b</t>
  </si>
  <si>
    <t>(c)</t>
  </si>
  <si>
    <t>Line 11a x Line 11b</t>
  </si>
  <si>
    <t>TOTAL PAYMENT AMOUNT:</t>
  </si>
  <si>
    <t>Total Exempt Unit/Hospital w/ALC Payment at 100%</t>
  </si>
  <si>
    <t>Line 10 + Line 11c</t>
  </si>
  <si>
    <t>Mental Retardation Factor (if applicable)</t>
  </si>
  <si>
    <t>LOS Scale Factor (indicates which scaling factor is applicable for each day of the stay.  Note: day 1 for all readmissions within 30 days is considered day 4 for scaling purposes)</t>
  </si>
  <si>
    <t xml:space="preserve">See Applicable WCNF Rate Publication  Psych Operating Billing Rate (Col 3)           </t>
  </si>
  <si>
    <t>See Applicable WCNF Rate Publication for Psych Non-Operating Billing Rate (Col 4)            x number of days</t>
  </si>
  <si>
    <t>Total Payment at 100% (see payment example below)</t>
  </si>
  <si>
    <t xml:space="preserve">See Applicable WCNF Rate Publication for Psych ALC Per Diem (Col 6)           </t>
  </si>
  <si>
    <t>Payment Example:</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</si>
  <si>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</si>
  <si>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</si>
  <si>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</si>
  <si>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</si>
  <si>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</si>
  <si>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</si>
  <si>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</si>
  <si>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</si>
  <si>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</si>
  <si>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</si>
  <si>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</si>
  <si>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</si>
  <si>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</si>
  <si>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</si>
  <si>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</si>
  <si>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</si>
  <si>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</si>
  <si>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</si>
  <si>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</si>
  <si>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</si>
  <si>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</si>
  <si>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</si>
  <si>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</si>
  <si>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</si>
  <si>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</si>
  <si>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</si>
  <si>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</si>
  <si>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</si>
  <si>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</si>
  <si>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</si>
  <si>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</si>
  <si>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</si>
  <si>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</si>
  <si>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</si>
  <si>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</si>
  <si>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Note: Day 1 for all readmissions within 30 days is considered Day 4 for scaling purposes</t>
  </si>
  <si>
    <t xml:space="preserve">See Applicable WCNF Rate Publication for Psych ECT Payment (Col 5)  x number of treatments          </t>
  </si>
  <si>
    <t>Acute Per Diem Rate or Alternate Payment Per Diem  (adjusted by WEF)</t>
  </si>
  <si>
    <t>*SIW APR-DRG Table (DOH) - Psych</t>
  </si>
  <si>
    <r>
      <t xml:space="preserve">Public Goods Surcharge - </t>
    </r>
    <r>
      <rPr>
        <b/>
        <sz val="10"/>
        <color indexed="10"/>
        <rFont val="Arial"/>
        <family val="2"/>
      </rPr>
      <t xml:space="preserve">Pay directly to Pool </t>
    </r>
    <r>
      <rPr>
        <b/>
        <sz val="10"/>
        <rFont val="Arial"/>
        <family val="2"/>
      </rPr>
      <t>(see footnote for table of values)</t>
    </r>
  </si>
  <si>
    <r>
      <t xml:space="preserve">Public Goods Surcharge - </t>
    </r>
    <r>
      <rPr>
        <b/>
        <sz val="10"/>
        <color indexed="10"/>
        <rFont val="Arial"/>
        <family val="2"/>
      </rPr>
      <t>Pay to Hospital</t>
    </r>
    <r>
      <rPr>
        <b/>
        <sz val="10"/>
        <rFont val="Arial"/>
        <family val="2"/>
      </rPr>
      <t xml:space="preserve"> (see footnote for table of values)</t>
    </r>
  </si>
  <si>
    <r>
      <t xml:space="preserve">Public Goods Surcharge - </t>
    </r>
    <r>
      <rPr>
        <b/>
        <sz val="10"/>
        <color indexed="10"/>
        <rFont val="Arial"/>
        <family val="2"/>
      </rPr>
      <t xml:space="preserve">Pay directly to Pool </t>
    </r>
    <r>
      <rPr>
        <b/>
        <sz val="10"/>
        <rFont val="Arial"/>
        <family val="2"/>
      </rPr>
      <t>(see footnotes for table of values)</t>
    </r>
  </si>
  <si>
    <r>
      <t xml:space="preserve">Public Goods Surcharge - </t>
    </r>
    <r>
      <rPr>
        <b/>
        <sz val="10"/>
        <color indexed="10"/>
        <rFont val="Arial"/>
        <family val="2"/>
      </rPr>
      <t>Pay to Hospital</t>
    </r>
    <r>
      <rPr>
        <b/>
        <sz val="10"/>
        <rFont val="Arial"/>
        <family val="2"/>
      </rPr>
      <t xml:space="preserve"> (see footnotes for table of values)</t>
    </r>
  </si>
  <si>
    <t>High Cost Outlier payment is in addition to the Inlier payment calculated on the Inlier worksheet tab.</t>
  </si>
  <si>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</si>
  <si>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</si>
  <si>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</si>
  <si>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</si>
  <si>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</si>
  <si>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</si>
  <si>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</si>
  <si>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</si>
  <si>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</si>
  <si>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</si>
  <si>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</si>
  <si>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</si>
  <si>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</si>
  <si>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</si>
  <si>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t>OTHER DETOX REIMBURSEMENT RELATED ISSUES</t>
  </si>
  <si>
    <r>
      <t>Detox Unit Overflow</t>
    </r>
    <r>
      <rPr>
        <b/>
        <sz val="11"/>
        <rFont val="Arial"/>
        <family val="2"/>
      </rPr>
      <t>:</t>
    </r>
  </si>
  <si>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</si>
  <si>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r>
      <t>Detox Scatter Bed Reimbursement for Non-OASAS Certified Hospitals</t>
    </r>
    <r>
      <rPr>
        <b/>
        <sz val="11"/>
        <rFont val="Arial"/>
        <family val="2"/>
      </rPr>
      <t>:</t>
    </r>
  </si>
  <si>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</si>
  <si>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</si>
  <si>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</si>
  <si>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</si>
  <si>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</si>
  <si>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1.     RC 4800 – MMD (operating cost) w/or w/o OBS Days</t>
  </si>
  <si>
    <t>2.     RC 4801 – MSIW (operating cost) w/o OBS Days</t>
  </si>
  <si>
    <t>3.     RC 4802 – MSIW (operating cost) w/1 OBS Day</t>
  </si>
  <si>
    <t>4.     RC 4803 – MSIW (operating cost) w/2 OBS Days</t>
  </si>
  <si>
    <t>5.     RC 4804 – Inpatient Detox Capital Cost Per Diem</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</si>
  <si>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</si>
  <si>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</si>
  <si>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</si>
  <si>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</si>
  <si>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</si>
  <si>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</si>
  <si>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</si>
  <si>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</si>
  <si>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</si>
  <si>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</si>
  <si>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</si>
  <si>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</si>
  <si>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</si>
  <si>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</si>
  <si>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</si>
  <si>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</si>
  <si>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</si>
  <si>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</si>
  <si>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</si>
  <si>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</si>
  <si>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</si>
  <si>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</si>
  <si>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</si>
  <si>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</si>
  <si>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Age Factor (17 &amp; under=1.3597,   18 &amp; over =1.0000)</t>
  </si>
  <si>
    <t>PUB_IP_WCNF_EU_Applicable EU Rate (col 1 or 7 or 8 or 10 or 12)</t>
  </si>
  <si>
    <t xml:space="preserve">PUB_IP_WCNF_EU_Applicable EU ALC Rate Code (col 2 or 9 or 11 or 13)            </t>
  </si>
  <si>
    <t>https://www.health.ny.gov/facilities/hospital/reimbursement/apr-drg/weights/</t>
  </si>
  <si>
    <t>Workers' Compensation, No Fault, Volunteer Firefighters, Volunteer Ambulance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</si>
</sst>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34" x14ac:knownFonts="1">
    <font>
      <sz val="10"/>
      <name val="Arial"/>
    </font>
    <font>
      <sz val="10"/>
      <name val="Arial"/>
      <family val="2"/>
    </font>
    <font>
      <sz val="10"/>
      <name val="Arial"/>
      <family val="2"/>
    </font>
    <font>
      <sz val="10"/>
      <color indexed="8"/>
      <name val="Arial"/>
      <family val="2"/>
    </font>
    <font>
      <b/>
      <sz val="10"/>
      <color indexed="8"/>
      <name val="Arial"/>
      <family val="2"/>
    </font>
    <font>
      <b/>
      <sz val="9"/>
      <name val="Arial"/>
      <family val="2"/>
    </font>
    <font>
      <b/>
      <sz val="12"/>
      <name val="Arial"/>
      <family val="2"/>
    </font>
    <font>
      <b/>
      <sz val="14"/>
      <name val="Arial"/>
      <family val="2"/>
    </font>
    <font>
      <b/>
      <u/>
      <sz val="11"/>
      <color indexed="12"/>
      <name val="Arial"/>
      <family val="2"/>
    </font>
    <font>
      <b/>
      <i/>
      <u/>
      <sz val="11"/>
      <name val="Arial"/>
      <family val="2"/>
    </font>
    <font>
      <b/>
      <sz val="10"/>
      <name val="Arial"/>
      <family val="2"/>
    </font>
    <font>
      <b/>
      <sz val="10"/>
      <color indexed="10"/>
      <name val="Arial"/>
      <family val="2"/>
    </font>
    <font>
      <b/>
      <sz val="11"/>
      <name val="Arial"/>
      <family val="2"/>
    </font>
    <font>
      <b/>
      <sz val="10"/>
      <color indexed="12"/>
      <name val="Arial"/>
      <family val="2"/>
    </font>
    <font>
      <b/>
      <i/>
      <u/>
      <sz val="10"/>
      <color indexed="8"/>
      <name val="Arial"/>
      <family val="2"/>
    </font>
    <font>
      <b/>
      <sz val="13"/>
      <name val="Arial"/>
      <family val="2"/>
    </font>
    <font>
      <b/>
      <i/>
      <u/>
      <sz val="10"/>
      <name val="Arial"/>
      <family val="2"/>
    </font>
    <font>
      <b/>
      <u/>
      <sz val="10"/>
      <color indexed="8"/>
      <name val="Arial"/>
      <family val="2"/>
    </font>
    <font>
      <b/>
      <i/>
      <sz val="11"/>
      <name val="Arial"/>
      <family val="2"/>
    </font>
    <font>
      <b/>
      <u/>
      <sz val="10"/>
      <color indexed="12"/>
      <name val="Arial"/>
      <family val="2"/>
    </font>
    <font>
      <b/>
      <u/>
      <sz val="10"/>
      <name val="Arial"/>
      <family val="2"/>
    </font>
    <font>
      <sz val="13"/>
      <name val="Arial"/>
      <family val="2"/>
    </font>
    <font>
      <sz val="11"/>
      <name val="Arial"/>
      <family val="2"/>
    </font>
    <font>
      <b/>
      <u/>
      <sz val="11"/>
      <name val="Arial"/>
      <family val="2"/>
    </font>
    <font>
      <sz val="11"/>
      <color indexed="8"/>
      <name val="Arial"/>
      <family val="2"/>
    </font>
    <font>
      <u/>
      <sz val="10"/>
      <color theme="10"/>
      <name val="Arial"/>
      <family val="2"/>
    </font>
    <font>
      <u/>
      <sz val="10"/>
      <color rgb="FF0000FF"/>
      <name val="Arial"/>
      <family val="2"/>
    </font>
    <font>
      <sz val="11"/>
      <color rgb="FF0000FF"/>
      <name val="Arial"/>
      <family val="2"/>
    </font>
    <font>
      <sz val="12"/>
      <color rgb="FF0000FF"/>
      <name val="Arial"/>
      <family val="2"/>
    </font>
    <font>
      <sz val="10"/>
      <color rgb="FF0000FF"/>
      <name val="Arial"/>
      <family val="2"/>
    </font>
    <font>
      <b/>
      <sz val="12"/>
      <color rgb="FF000099"/>
      <name val="Arial"/>
      <family val="2"/>
    </font>
    <font>
      <sz val="9"/>
      <color theme="1"/>
      <name val="Arial"/>
      <family val="2"/>
    </font>
    <font>
      <b/>
      <sz val="9"/>
      <color theme="1"/>
      <name val="Arial"/>
      <family val="2"/>
    </font>
    <font>
      <b/>
      <i/>
      <sz val="11"/>
      <color rgb="FF000000"/>
      <name val="Arial"/>
      <family val="2"/>
    </font>
  </fonts>
  <fills count="11">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s>
  <borders count="45">
    <border>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5"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cellStyleXfs>
  <cellXfs count="185">
    <xf numFmtId="0" fontId="0" fillId="0" borderId="0" xfId="0"/>
    <xf numFmtId="0" fontId="26" fillId="7" borderId="1" xfId="1" applyFont="1" applyFill="1" applyBorder="1" applyAlignment="1" applyProtection="1"/>
    <xf numFmtId="0" fontId="27" fillId="7" borderId="2" xfId="0" applyFont="1" applyFill="1" applyBorder="1" applyAlignment="1"/>
    <xf numFmtId="0" fontId="3" fillId="0" borderId="0" xfId="0" applyFont="1" applyBorder="1" applyAlignment="1"/>
    <xf numFmtId="0" fontId="9" fillId="3" borderId="3" xfId="0" quotePrefix="1" applyFont="1" applyFill="1" applyBorder="1" applyAlignment="1">
      <alignment horizontal="center"/>
    </xf>
    <xf numFmtId="0" fontId="2" fillId="0" borderId="0" xfId="0" applyFont="1"/>
    <xf numFmtId="0" fontId="10" fillId="0" borderId="0" xfId="0" applyFont="1"/>
    <xf numFmtId="0" fontId="12" fillId="4" borderId="4" xfId="0" quotePrefix="1" applyFont="1" applyFill="1" applyBorder="1" applyAlignment="1">
      <alignment horizontal="center"/>
    </xf>
    <xf numFmtId="0" fontId="2" fillId="0" borderId="0" xfId="0" applyFont="1" applyFill="1"/>
    <xf numFmtId="0" fontId="10" fillId="0" borderId="0" xfId="0" applyFont="1" applyFill="1"/>
    <xf numFmtId="49" fontId="10" fillId="0" borderId="4"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Fill="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quotePrefix="1" applyFont="1" applyBorder="1" applyAlignment="1">
      <alignment horizontal="left" vertical="center" wrapText="1"/>
    </xf>
    <xf numFmtId="10" fontId="10" fillId="0" borderId="4" xfId="0" quotePrefix="1" applyNumberFormat="1" applyFont="1" applyBorder="1" applyAlignment="1">
      <alignment horizontal="center" vertical="center" wrapText="1"/>
    </xf>
    <xf numFmtId="49" fontId="10" fillId="0" borderId="5" xfId="0" applyNumberFormat="1"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49" fontId="13" fillId="3" borderId="6" xfId="0" applyNumberFormat="1" applyFont="1" applyFill="1" applyBorder="1" applyAlignment="1">
      <alignment vertical="center"/>
    </xf>
    <xf numFmtId="0" fontId="4" fillId="3" borderId="2" xfId="0" applyFont="1" applyFill="1" applyBorder="1" applyAlignment="1"/>
    <xf numFmtId="0" fontId="14" fillId="3" borderId="7" xfId="0" applyFont="1" applyFill="1" applyBorder="1" applyAlignment="1">
      <alignment horizontal="center"/>
    </xf>
    <xf numFmtId="49" fontId="10" fillId="3" borderId="1" xfId="0" applyNumberFormat="1" applyFont="1" applyFill="1" applyBorder="1" applyAlignment="1">
      <alignment horizontal="center" vertical="center"/>
    </xf>
    <xf numFmtId="0" fontId="4" fillId="3" borderId="8" xfId="0" applyFont="1" applyFill="1" applyBorder="1" applyAlignment="1"/>
    <xf numFmtId="10" fontId="4" fillId="3" borderId="9"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4" fillId="3" borderId="0" xfId="0" applyFont="1" applyFill="1" applyBorder="1" applyAlignment="1"/>
    <xf numFmtId="10" fontId="4" fillId="3" borderId="11" xfId="0" applyNumberFormat="1" applyFont="1" applyFill="1" applyBorder="1" applyAlignment="1">
      <alignment horizontal="center"/>
    </xf>
    <xf numFmtId="49" fontId="28" fillId="7" borderId="6" xfId="0" applyNumberFormat="1" applyFont="1" applyFill="1" applyBorder="1" applyAlignment="1">
      <alignment horizontal="right" vertical="center"/>
    </xf>
    <xf numFmtId="0" fontId="29" fillId="7" borderId="7" xfId="0" applyFont="1" applyFill="1" applyBorder="1"/>
    <xf numFmtId="0" fontId="29" fillId="7" borderId="9" xfId="0" applyFont="1" applyFill="1" applyBorder="1"/>
    <xf numFmtId="49" fontId="10" fillId="0" borderId="0" xfId="0" applyNumberFormat="1" applyFont="1" applyAlignment="1">
      <alignment horizontal="center"/>
    </xf>
    <xf numFmtId="0" fontId="10" fillId="0" borderId="0" xfId="0" applyFont="1" applyAlignment="1"/>
    <xf numFmtId="0" fontId="15" fillId="0" borderId="0" xfId="0" applyFont="1" applyAlignment="1">
      <alignment vertical="center" wrapText="1"/>
    </xf>
    <xf numFmtId="0" fontId="15" fillId="0" borderId="0" xfId="0" applyFont="1"/>
    <xf numFmtId="0" fontId="9" fillId="3" borderId="12" xfId="0" quotePrefix="1" applyFont="1" applyFill="1" applyBorder="1" applyAlignment="1">
      <alignment horizontal="center"/>
    </xf>
    <xf numFmtId="49" fontId="10" fillId="0" borderId="13" xfId="0" quotePrefix="1" applyNumberFormat="1" applyFont="1" applyBorder="1" applyAlignment="1">
      <alignment horizontal="center" vertical="center" wrapText="1"/>
    </xf>
    <xf numFmtId="0" fontId="10" fillId="0" borderId="14" xfId="0"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0" borderId="4"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2" fillId="4" borderId="14" xfId="0" quotePrefix="1" applyFont="1" applyFill="1" applyBorder="1" applyAlignment="1">
      <alignment horizontal="center"/>
    </xf>
    <xf numFmtId="49" fontId="10" fillId="0" borderId="13" xfId="0" applyNumberFormat="1" applyFont="1" applyBorder="1" applyAlignment="1">
      <alignment horizontal="center" vertical="center"/>
    </xf>
    <xf numFmtId="0" fontId="10" fillId="0" borderId="15" xfId="0" applyFont="1" applyFill="1" applyBorder="1" applyAlignment="1">
      <alignment horizontal="center" vertical="center" wrapText="1"/>
    </xf>
    <xf numFmtId="2" fontId="10" fillId="0" borderId="14" xfId="0" applyNumberFormat="1" applyFont="1" applyBorder="1" applyAlignment="1">
      <alignment horizontal="center" vertical="center" wrapText="1"/>
    </xf>
    <xf numFmtId="0" fontId="10" fillId="0" borderId="4" xfId="0" applyFont="1" applyBorder="1" applyAlignment="1">
      <alignment horizontal="left" vertical="center" wrapText="1" indent="1"/>
    </xf>
    <xf numFmtId="9" fontId="10" fillId="0" borderId="14" xfId="3" applyFont="1" applyBorder="1" applyAlignment="1">
      <alignment horizontal="center" vertical="center" wrapText="1"/>
    </xf>
    <xf numFmtId="0" fontId="10" fillId="0" borderId="14" xfId="0" quotePrefix="1" applyFont="1" applyBorder="1" applyAlignment="1">
      <alignment horizontal="center" vertical="center" wrapText="1"/>
    </xf>
    <xf numFmtId="0" fontId="16" fillId="4" borderId="15" xfId="0" quotePrefix="1" applyFont="1" applyFill="1" applyBorder="1" applyAlignment="1">
      <alignment horizontal="center"/>
    </xf>
    <xf numFmtId="0" fontId="10" fillId="0" borderId="13" xfId="0" applyNumberFormat="1" applyFont="1" applyFill="1" applyBorder="1" applyAlignment="1">
      <alignment horizontal="right" vertical="center" wrapText="1"/>
    </xf>
    <xf numFmtId="10" fontId="10" fillId="0" borderId="14" xfId="0" quotePrefix="1"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0" fontId="10" fillId="0" borderId="15" xfId="0" applyFont="1" applyBorder="1" applyAlignment="1">
      <alignment horizontal="center" vertical="center" wrapText="1"/>
    </xf>
    <xf numFmtId="49" fontId="17" fillId="3" borderId="17" xfId="0" quotePrefix="1" applyNumberFormat="1" applyFont="1" applyFill="1" applyBorder="1" applyAlignment="1">
      <alignment horizontal="right" vertical="top"/>
    </xf>
    <xf numFmtId="49" fontId="13" fillId="3" borderId="17" xfId="0" applyNumberFormat="1" applyFont="1" applyFill="1" applyBorder="1" applyAlignment="1">
      <alignment vertical="center"/>
    </xf>
    <xf numFmtId="0" fontId="14" fillId="3" borderId="18" xfId="0" applyFont="1" applyFill="1" applyBorder="1" applyAlignment="1">
      <alignment horizontal="center"/>
    </xf>
    <xf numFmtId="49" fontId="10" fillId="3" borderId="19" xfId="0" applyNumberFormat="1" applyFont="1" applyFill="1" applyBorder="1" applyAlignment="1">
      <alignment horizontal="center" vertical="center"/>
    </xf>
    <xf numFmtId="10" fontId="4" fillId="3" borderId="20" xfId="0" applyNumberFormat="1" applyFont="1" applyFill="1" applyBorder="1" applyAlignment="1">
      <alignment horizontal="center"/>
    </xf>
    <xf numFmtId="49" fontId="13" fillId="3" borderId="21" xfId="0" applyNumberFormat="1" applyFont="1" applyFill="1" applyBorder="1" applyAlignment="1">
      <alignment vertical="center"/>
    </xf>
    <xf numFmtId="0" fontId="14" fillId="3" borderId="22" xfId="0" applyFont="1" applyFill="1" applyBorder="1" applyAlignment="1">
      <alignment horizontal="center"/>
    </xf>
    <xf numFmtId="49" fontId="10" fillId="0" borderId="4" xfId="0" applyNumberFormat="1" applyFont="1" applyBorder="1" applyAlignment="1">
      <alignment horizontal="center" vertical="center" wrapText="1"/>
    </xf>
    <xf numFmtId="0" fontId="10" fillId="0" borderId="4" xfId="0" applyFont="1" applyFill="1" applyBorder="1" applyAlignment="1">
      <alignment vertical="center" wrapText="1"/>
    </xf>
    <xf numFmtId="0" fontId="10" fillId="4" borderId="4" xfId="0" applyFont="1" applyFill="1" applyBorder="1" applyAlignment="1">
      <alignment horizontal="center" vertical="center" wrapText="1"/>
    </xf>
    <xf numFmtId="0" fontId="18" fillId="0" borderId="4" xfId="0" applyFont="1" applyFill="1" applyBorder="1" applyAlignment="1">
      <alignment vertical="center" wrapText="1"/>
    </xf>
    <xf numFmtId="0" fontId="18" fillId="0" borderId="4" xfId="0" applyFont="1" applyBorder="1" applyAlignment="1">
      <alignment horizontal="left" vertical="center" wrapText="1"/>
    </xf>
    <xf numFmtId="10"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49" fontId="6" fillId="0" borderId="0" xfId="0" applyNumberFormat="1" applyFont="1" applyFill="1" applyBorder="1" applyAlignment="1">
      <alignment vertical="center" wrapText="1"/>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23" xfId="0" quotePrefix="1" applyFont="1" applyBorder="1" applyAlignment="1">
      <alignment horizontal="center" vertical="center"/>
    </xf>
    <xf numFmtId="49" fontId="10" fillId="0" borderId="4" xfId="0" applyNumberFormat="1" applyFont="1" applyFill="1" applyBorder="1" applyAlignment="1">
      <alignment horizontal="center" vertical="center" wrapText="1"/>
    </xf>
    <xf numFmtId="0" fontId="10" fillId="0" borderId="23" xfId="0" quotePrefix="1" applyFont="1" applyFill="1" applyBorder="1" applyAlignment="1">
      <alignment horizontal="left" vertical="center" wrapText="1"/>
    </xf>
    <xf numFmtId="10" fontId="10" fillId="0" borderId="23" xfId="0" quotePrefix="1" applyNumberFormat="1" applyFont="1" applyFill="1" applyBorder="1" applyAlignment="1">
      <alignment horizontal="center"/>
    </xf>
    <xf numFmtId="10" fontId="10" fillId="0" borderId="23" xfId="0" quotePrefix="1" applyNumberFormat="1"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4" fillId="0" borderId="0" xfId="0" applyFont="1"/>
    <xf numFmtId="49" fontId="15" fillId="4" borderId="24" xfId="0" applyNumberFormat="1" applyFont="1" applyFill="1" applyBorder="1" applyAlignment="1">
      <alignment horizontal="center" wrapText="1"/>
    </xf>
    <xf numFmtId="0" fontId="15" fillId="4" borderId="25" xfId="0" quotePrefix="1" applyFont="1" applyFill="1" applyBorder="1" applyAlignment="1">
      <alignment horizontal="center" wrapText="1"/>
    </xf>
    <xf numFmtId="0" fontId="15" fillId="4" borderId="25" xfId="0" applyFont="1" applyFill="1" applyBorder="1" applyAlignment="1">
      <alignment horizontal="center" wrapText="1"/>
    </xf>
    <xf numFmtId="0" fontId="15" fillId="4" borderId="26" xfId="0" applyFont="1" applyFill="1" applyBorder="1" applyAlignment="1">
      <alignment horizontal="center" wrapText="1"/>
    </xf>
    <xf numFmtId="0" fontId="10" fillId="0" borderId="3" xfId="0" applyFont="1" applyBorder="1" applyAlignment="1">
      <alignment horizontal="center" vertical="center" wrapText="1"/>
    </xf>
    <xf numFmtId="0" fontId="10" fillId="0" borderId="23" xfId="0" quotePrefix="1" applyFont="1" applyBorder="1" applyAlignment="1">
      <alignment horizontal="left" vertical="center" wrapText="1"/>
    </xf>
    <xf numFmtId="49" fontId="10" fillId="0" borderId="10" xfId="0" applyNumberFormat="1" applyFont="1" applyBorder="1" applyAlignment="1">
      <alignment horizontal="center"/>
    </xf>
    <xf numFmtId="0" fontId="10" fillId="0" borderId="23" xfId="0" applyFont="1" applyBorder="1" applyAlignment="1"/>
    <xf numFmtId="0" fontId="10" fillId="0" borderId="0" xfId="0" applyFont="1" applyAlignment="1">
      <alignment horizontal="center"/>
    </xf>
    <xf numFmtId="0" fontId="19" fillId="3" borderId="5" xfId="0" applyFont="1" applyFill="1" applyBorder="1" applyAlignment="1">
      <alignment wrapText="1"/>
    </xf>
    <xf numFmtId="0" fontId="9" fillId="3" borderId="5" xfId="0" applyFont="1" applyFill="1" applyBorder="1" applyAlignment="1">
      <alignment horizontal="center"/>
    </xf>
    <xf numFmtId="49" fontId="10" fillId="0" borderId="23" xfId="0" applyNumberFormat="1" applyFont="1" applyBorder="1" applyAlignment="1">
      <alignment horizontal="center" vertical="center" wrapText="1"/>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12" fillId="3" borderId="23" xfId="0" quotePrefix="1" applyFont="1" applyFill="1" applyBorder="1" applyAlignment="1">
      <alignment horizontal="center"/>
    </xf>
    <xf numFmtId="0" fontId="10" fillId="0" borderId="4" xfId="2" applyFont="1" applyBorder="1" applyAlignment="1">
      <alignment vertical="center" wrapText="1"/>
    </xf>
    <xf numFmtId="0" fontId="10" fillId="0" borderId="4" xfId="2" applyFont="1" applyBorder="1" applyAlignment="1">
      <alignment horizontal="center" vertical="center" wrapText="1"/>
    </xf>
    <xf numFmtId="0" fontId="18" fillId="3" borderId="3" xfId="0" applyFont="1" applyFill="1" applyBorder="1" applyAlignment="1">
      <alignment horizontal="center"/>
    </xf>
    <xf numFmtId="0" fontId="10" fillId="0" borderId="4" xfId="0" applyNumberFormat="1" applyFont="1" applyFill="1" applyBorder="1" applyAlignment="1">
      <alignment horizontal="right" vertical="center" wrapText="1"/>
    </xf>
    <xf numFmtId="0" fontId="12" fillId="3" borderId="4" xfId="0" quotePrefix="1" applyFont="1" applyFill="1" applyBorder="1" applyAlignment="1">
      <alignment horizontal="center"/>
    </xf>
    <xf numFmtId="49" fontId="10" fillId="5" borderId="4" xfId="0" applyNumberFormat="1" applyFont="1" applyFill="1" applyBorder="1" applyAlignment="1">
      <alignment horizontal="center"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31" fillId="0" borderId="4" xfId="0" applyFont="1" applyBorder="1"/>
    <xf numFmtId="164" fontId="31" fillId="0" borderId="4" xfId="0" applyNumberFormat="1" applyFont="1" applyBorder="1"/>
    <xf numFmtId="0" fontId="32" fillId="0" borderId="4" xfId="0" applyFont="1" applyBorder="1"/>
    <xf numFmtId="164" fontId="32" fillId="0" borderId="4" xfId="0" applyNumberFormat="1" applyFont="1" applyBorder="1"/>
    <xf numFmtId="8" fontId="31" fillId="0" borderId="4" xfId="0" applyNumberFormat="1" applyFont="1" applyBorder="1"/>
    <xf numFmtId="8" fontId="32" fillId="0" borderId="4" xfId="0" applyNumberFormat="1" applyFont="1" applyBorder="1"/>
    <xf numFmtId="7" fontId="31" fillId="0" borderId="4" xfId="0" applyNumberFormat="1" applyFont="1" applyBorder="1"/>
    <xf numFmtId="0" fontId="32" fillId="9" borderId="4" xfId="0" applyFont="1" applyFill="1" applyBorder="1"/>
    <xf numFmtId="0" fontId="2" fillId="0" borderId="4" xfId="0" applyFont="1" applyBorder="1"/>
    <xf numFmtId="0" fontId="31" fillId="0" borderId="4" xfId="0" applyFont="1" applyFill="1" applyBorder="1"/>
    <xf numFmtId="0" fontId="31" fillId="0" borderId="5" xfId="0" applyFont="1" applyFill="1" applyBorder="1"/>
    <xf numFmtId="0" fontId="31" fillId="0" borderId="27" xfId="0" applyFont="1" applyFill="1" applyBorder="1"/>
    <xf numFmtId="0" fontId="2" fillId="0" borderId="27" xfId="0" applyFont="1" applyBorder="1"/>
    <xf numFmtId="8" fontId="31" fillId="0" borderId="27" xfId="0" applyNumberFormat="1" applyFont="1" applyBorder="1"/>
    <xf numFmtId="0" fontId="21" fillId="0" borderId="0" xfId="0" applyFont="1"/>
    <xf numFmtId="0" fontId="22" fillId="0" borderId="0" xfId="2" applyFont="1"/>
    <xf numFmtId="0" fontId="23" fillId="0" borderId="0" xfId="2" applyFont="1"/>
    <xf numFmtId="0" fontId="12" fillId="0" borderId="34" xfId="2" applyFont="1" applyBorder="1" applyAlignment="1">
      <alignment vertical="center" wrapText="1"/>
    </xf>
    <xf numFmtId="0" fontId="12" fillId="0" borderId="35" xfId="2" applyFont="1" applyBorder="1" applyAlignment="1">
      <alignment vertical="center" wrapText="1"/>
    </xf>
    <xf numFmtId="0" fontId="23" fillId="0" borderId="36" xfId="2" applyFont="1" applyBorder="1" applyAlignment="1">
      <alignment vertical="center" wrapText="1"/>
    </xf>
    <xf numFmtId="0" fontId="23" fillId="0" borderId="37" xfId="2" applyFont="1" applyBorder="1" applyAlignment="1">
      <alignment vertical="center" wrapText="1"/>
    </xf>
    <xf numFmtId="0" fontId="22" fillId="0" borderId="38" xfId="2" applyFont="1" applyBorder="1" applyAlignment="1">
      <alignment horizontal="center" vertical="center" wrapText="1"/>
    </xf>
    <xf numFmtId="0" fontId="22" fillId="0" borderId="37" xfId="2" applyFont="1" applyBorder="1" applyAlignment="1">
      <alignment horizontal="center" vertical="center" wrapText="1"/>
    </xf>
    <xf numFmtId="8" fontId="22" fillId="0" borderId="37" xfId="2" applyNumberFormat="1" applyFont="1" applyBorder="1" applyAlignment="1">
      <alignment horizontal="center" vertical="center" wrapText="1"/>
    </xf>
    <xf numFmtId="0" fontId="22" fillId="0" borderId="39" xfId="2" applyFont="1" applyBorder="1" applyAlignment="1">
      <alignment horizontal="center" vertical="center" wrapText="1"/>
    </xf>
    <xf numFmtId="8" fontId="22" fillId="0" borderId="38" xfId="2" applyNumberFormat="1" applyFont="1" applyBorder="1" applyAlignment="1">
      <alignment horizontal="center" vertical="center" wrapText="1"/>
    </xf>
    <xf numFmtId="0" fontId="10" fillId="0" borderId="0" xfId="2" applyFont="1" applyBorder="1" applyAlignment="1">
      <alignment horizontal="center" vertical="center" wrapText="1"/>
    </xf>
    <xf numFmtId="0" fontId="25" fillId="7" borderId="8" xfId="1" applyFill="1" applyBorder="1" applyAlignment="1" applyProtection="1"/>
    <xf numFmtId="49" fontId="15" fillId="4" borderId="43" xfId="0" applyNumberFormat="1" applyFont="1" applyFill="1" applyBorder="1" applyAlignment="1">
      <alignment horizontal="center"/>
    </xf>
    <xf numFmtId="0" fontId="15" fillId="4" borderId="43" xfId="0" quotePrefix="1" applyFont="1" applyFill="1" applyBorder="1" applyAlignment="1">
      <alignment horizontal="center" wrapText="1"/>
    </xf>
    <xf numFmtId="0" fontId="15" fillId="4" borderId="43" xfId="0" applyFont="1" applyFill="1" applyBorder="1" applyAlignment="1">
      <alignment horizontal="center" wrapText="1"/>
    </xf>
    <xf numFmtId="49" fontId="30" fillId="8" borderId="44" xfId="2" applyNumberFormat="1" applyFont="1" applyFill="1" applyBorder="1" applyAlignment="1">
      <alignment horizontal="right" vertical="top"/>
    </xf>
    <xf numFmtId="0" fontId="2" fillId="0" borderId="0" xfId="0" applyFont="1" applyBorder="1"/>
    <xf numFmtId="0" fontId="2" fillId="0" borderId="11" xfId="0" applyFont="1" applyBorder="1"/>
    <xf numFmtId="0" fontId="8" fillId="3" borderId="1" xfId="0" applyFont="1" applyFill="1" applyBorder="1" applyAlignment="1">
      <alignment horizontal="left"/>
    </xf>
    <xf numFmtId="0" fontId="8" fillId="3" borderId="9" xfId="0" applyFont="1" applyFill="1" applyBorder="1" applyAlignment="1">
      <alignment horizontal="left"/>
    </xf>
    <xf numFmtId="0" fontId="11" fillId="0" borderId="28" xfId="0" applyFont="1" applyFill="1" applyBorder="1" applyAlignment="1"/>
    <xf numFmtId="0" fontId="11" fillId="0" borderId="29" xfId="0" applyFont="1" applyFill="1" applyBorder="1" applyAlignment="1"/>
    <xf numFmtId="0" fontId="8" fillId="3" borderId="19" xfId="0" applyFont="1" applyFill="1" applyBorder="1" applyAlignment="1">
      <alignment horizontal="left"/>
    </xf>
    <xf numFmtId="0" fontId="11" fillId="0" borderId="30" xfId="0" quotePrefix="1" applyFont="1" applyFill="1" applyBorder="1" applyAlignment="1"/>
    <xf numFmtId="0" fontId="11" fillId="0" borderId="29" xfId="0" quotePrefix="1" applyFont="1" applyFill="1" applyBorder="1" applyAlignment="1"/>
    <xf numFmtId="49" fontId="15" fillId="10" borderId="31" xfId="0" quotePrefix="1" applyNumberFormat="1" applyFont="1" applyFill="1" applyBorder="1" applyAlignment="1">
      <alignment horizontal="center" vertical="center" wrapText="1"/>
    </xf>
    <xf numFmtId="49" fontId="15" fillId="10" borderId="32" xfId="0" quotePrefix="1" applyNumberFormat="1" applyFont="1" applyFill="1" applyBorder="1" applyAlignment="1">
      <alignment horizontal="center" vertical="center" wrapText="1"/>
    </xf>
    <xf numFmtId="49" fontId="15" fillId="10" borderId="33" xfId="0" quotePrefix="1" applyNumberFormat="1" applyFont="1" applyFill="1" applyBorder="1" applyAlignment="1">
      <alignment horizontal="center" vertical="center" wrapText="1"/>
    </xf>
    <xf numFmtId="0" fontId="4" fillId="3" borderId="0" xfId="0" quotePrefix="1" applyFont="1" applyFill="1" applyBorder="1" applyAlignment="1">
      <alignment horizontal="left" wrapText="1"/>
    </xf>
    <xf numFmtId="0" fontId="4" fillId="3" borderId="18" xfId="0" quotePrefix="1" applyFont="1" applyFill="1" applyBorder="1" applyAlignment="1">
      <alignment horizontal="left" wrapText="1"/>
    </xf>
    <xf numFmtId="0" fontId="8" fillId="3" borderId="28" xfId="0" applyFont="1" applyFill="1" applyBorder="1" applyAlignment="1">
      <alignment horizontal="left"/>
    </xf>
    <xf numFmtId="0" fontId="8" fillId="3" borderId="29" xfId="0" applyFont="1" applyFill="1" applyBorder="1" applyAlignment="1">
      <alignment horizontal="left"/>
    </xf>
    <xf numFmtId="49" fontId="7" fillId="2" borderId="31" xfId="0" quotePrefix="1" applyNumberFormat="1" applyFont="1" applyFill="1" applyBorder="1" applyAlignment="1">
      <alignment horizontal="center" vertical="center" wrapText="1"/>
    </xf>
    <xf numFmtId="49" fontId="7" fillId="2" borderId="32" xfId="0" quotePrefix="1" applyNumberFormat="1" applyFont="1" applyFill="1" applyBorder="1" applyAlignment="1">
      <alignment horizontal="center" vertical="center" wrapText="1"/>
    </xf>
    <xf numFmtId="49" fontId="7" fillId="2" borderId="33" xfId="0" quotePrefix="1" applyNumberFormat="1" applyFont="1" applyFill="1" applyBorder="1" applyAlignment="1">
      <alignment horizontal="center" vertical="center" wrapText="1"/>
    </xf>
    <xf numFmtId="49" fontId="6" fillId="6" borderId="31" xfId="0" applyNumberFormat="1" applyFont="1" applyFill="1" applyBorder="1" applyAlignment="1">
      <alignment horizontal="left" vertical="center" wrapText="1"/>
    </xf>
    <xf numFmtId="49" fontId="6" fillId="6" borderId="32" xfId="0" applyNumberFormat="1" applyFont="1" applyFill="1" applyBorder="1" applyAlignment="1">
      <alignment horizontal="left" vertical="center" wrapText="1"/>
    </xf>
    <xf numFmtId="49" fontId="6" fillId="6" borderId="33" xfId="0" applyNumberFormat="1" applyFont="1" applyFill="1" applyBorder="1" applyAlignment="1">
      <alignment horizontal="left" vertical="center" wrapText="1"/>
    </xf>
    <xf numFmtId="0" fontId="19" fillId="3" borderId="1" xfId="0" applyFont="1" applyFill="1" applyBorder="1" applyAlignment="1">
      <alignment horizontal="left" wrapText="1"/>
    </xf>
    <xf numFmtId="0" fontId="19" fillId="3" borderId="9" xfId="0" applyFont="1" applyFill="1" applyBorder="1" applyAlignment="1">
      <alignment horizontal="left" wrapText="1"/>
    </xf>
    <xf numFmtId="0" fontId="19" fillId="3" borderId="10" xfId="0" applyFont="1" applyFill="1" applyBorder="1" applyAlignment="1">
      <alignment horizontal="left" wrapText="1"/>
    </xf>
    <xf numFmtId="0" fontId="19" fillId="3" borderId="11" xfId="0" applyFont="1" applyFill="1" applyBorder="1" applyAlignment="1">
      <alignment horizontal="left" wrapText="1"/>
    </xf>
    <xf numFmtId="0" fontId="8" fillId="3" borderId="1" xfId="0" applyFont="1" applyFill="1" applyBorder="1" applyAlignment="1">
      <alignment horizontal="left" wrapText="1"/>
    </xf>
    <xf numFmtId="0" fontId="8" fillId="3" borderId="9" xfId="0" applyFont="1" applyFill="1" applyBorder="1" applyAlignment="1">
      <alignment horizontal="left" wrapText="1"/>
    </xf>
    <xf numFmtId="0" fontId="22" fillId="0" borderId="34" xfId="2" applyFont="1" applyBorder="1" applyAlignment="1">
      <alignment horizontal="center" vertical="center" wrapText="1"/>
    </xf>
    <xf numFmtId="0" fontId="22" fillId="0" borderId="40" xfId="2" applyFont="1" applyBorder="1" applyAlignment="1">
      <alignment horizontal="center" vertical="center" wrapText="1"/>
    </xf>
    <xf numFmtId="0" fontId="22" fillId="0" borderId="36" xfId="2" applyFont="1" applyBorder="1" applyAlignment="1">
      <alignment horizontal="center" vertical="center" wrapText="1"/>
    </xf>
    <xf numFmtId="0" fontId="22" fillId="0" borderId="0" xfId="2" applyFont="1" applyAlignment="1">
      <alignment horizontal="left" vertical="center"/>
    </xf>
    <xf numFmtId="0" fontId="22" fillId="0" borderId="41" xfId="2" applyFont="1" applyBorder="1" applyAlignment="1">
      <alignment horizontal="left" vertical="center"/>
    </xf>
    <xf numFmtId="0" fontId="22" fillId="0" borderId="42" xfId="2" applyFont="1" applyBorder="1" applyAlignment="1">
      <alignment horizontal="center" vertical="center" wrapText="1"/>
    </xf>
    <xf numFmtId="0" fontId="22" fillId="0" borderId="34" xfId="2" applyFont="1" applyBorder="1" applyAlignment="1">
      <alignment horizontal="center" vertical="center"/>
    </xf>
    <xf numFmtId="0" fontId="22" fillId="0" borderId="40" xfId="2" applyFont="1" applyBorder="1" applyAlignment="1">
      <alignment horizontal="center" vertical="center"/>
    </xf>
    <xf numFmtId="0" fontId="22" fillId="0" borderId="36" xfId="2" applyFont="1" applyBorder="1" applyAlignment="1">
      <alignment horizontal="center" vertical="center"/>
    </xf>
    <xf numFmtId="0" fontId="12" fillId="0" borderId="0" xfId="2" applyFont="1" applyAlignment="1">
      <alignment horizontal="center" vertical="center"/>
    </xf>
    <xf numFmtId="0" fontId="22" fillId="0" borderId="0" xfId="2" applyFont="1" applyAlignment="1">
      <alignment wrapText="1"/>
    </xf>
    <xf numFmtId="0" fontId="22" fillId="0" borderId="0" xfId="2" applyFont="1" applyAlignment="1">
      <alignment horizontal="left"/>
    </xf>
    <xf numFmtId="0" fontId="23" fillId="0" borderId="0" xfId="2" applyFont="1" applyAlignment="1">
      <alignment horizontal="left"/>
    </xf>
    <xf numFmtId="0" fontId="22" fillId="0" borderId="0" xfId="2" applyFont="1" applyAlignment="1">
      <alignment horizontal="left" wrapText="1"/>
    </xf>
    <xf numFmtId="0" fontId="7" fillId="0" borderId="0" xfId="2" applyFont="1" applyAlignment="1">
      <alignment horizontal="center" vertical="center"/>
    </xf>
    <xf numFmtId="0" fontId="22" fillId="0" borderId="0" xfId="2" applyFont="1" applyAlignment="1">
      <alignment horizontal="center"/>
    </xf>
    <xf numFmtId="0" fontId="12" fillId="0" borderId="0" xfId="2" applyFont="1" applyAlignment="1">
      <alignment horizontal="center"/>
    </xf>
    <xf numFmtId="0" fontId="23" fillId="0" borderId="0" xfId="2" applyFont="1" applyAlignment="1">
      <alignment horizontal="center" vertical="center"/>
    </xf>
    <xf numFmtId="0" fontId="33" fillId="0" borderId="0" xfId="2" applyFont="1" applyAlignment="1">
      <alignment horizontal="left" wrapText="1"/>
    </xf>
    <xf numFmtId="0" fontId="22" fillId="0" borderId="0" xfId="2" applyFont="1" applyAlignment="1">
      <alignment horizontal="left" vertical="center" wrapText="1"/>
    </xf>
  </cellXfs>
  <cellStyles count="4">
    <cellStyle name="Hyperlink" xfId="1"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ealth.ny.gov/facilities/hospital/reimbursement/apr-drg/weigh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health.ny.gov/facilities/hospital/reimbursement/apr-drg/weight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health.ny.gov/facilities/hospital/reimbursement/apr-drg/weight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zoomScaleNormal="100" workbookViewId="0">
      <selection activeCell="B6" sqref="B6"/>
    </sheetView>
  </sheetViews>
  <sheetFormatPr defaultColWidth="8.85546875" defaultRowHeight="12.75" x14ac:dyDescent="0.2"/>
  <cols>
    <col min="1" max="1" width="6.5703125" style="34" customWidth="1"/>
    <col min="2" max="2" width="50.42578125" style="35" customWidth="1"/>
    <col min="3" max="3" width="32.5703125" style="6" customWidth="1"/>
    <col min="4" max="16384" width="8.85546875" style="6"/>
  </cols>
  <sheetData>
    <row r="1" spans="1:4" s="37" customFormat="1" ht="71.45" customHeight="1" thickBot="1" x14ac:dyDescent="0.3">
      <c r="A1" s="82" t="s">
        <v>88</v>
      </c>
      <c r="B1" s="83" t="s">
        <v>75</v>
      </c>
      <c r="C1" s="84" t="s">
        <v>309</v>
      </c>
    </row>
    <row r="2" spans="1:4" ht="20.100000000000001" customHeight="1" x14ac:dyDescent="0.25">
      <c r="A2" s="139" t="s">
        <v>17</v>
      </c>
      <c r="B2" s="140"/>
      <c r="C2" s="4" t="s">
        <v>76</v>
      </c>
      <c r="D2" s="5"/>
    </row>
    <row r="3" spans="1:4" s="9" customFormat="1" ht="17.25" customHeight="1" x14ac:dyDescent="0.25">
      <c r="A3" s="141" t="s">
        <v>86</v>
      </c>
      <c r="B3" s="142"/>
      <c r="C3" s="7"/>
      <c r="D3" s="8"/>
    </row>
    <row r="4" spans="1:4" ht="23.1" customHeight="1" x14ac:dyDescent="0.2">
      <c r="A4" s="10" t="s">
        <v>0</v>
      </c>
      <c r="B4" s="11" t="s">
        <v>91</v>
      </c>
      <c r="C4" s="12" t="s">
        <v>181</v>
      </c>
      <c r="D4" s="5"/>
    </row>
    <row r="5" spans="1:4" ht="27" customHeight="1" x14ac:dyDescent="0.2">
      <c r="A5" s="10" t="s">
        <v>1</v>
      </c>
      <c r="B5" s="13" t="s">
        <v>18</v>
      </c>
      <c r="C5" s="14" t="s">
        <v>92</v>
      </c>
      <c r="D5" s="5"/>
    </row>
    <row r="6" spans="1:4" ht="28.35" customHeight="1" x14ac:dyDescent="0.2">
      <c r="A6" s="10" t="s">
        <v>2</v>
      </c>
      <c r="B6" s="13" t="s">
        <v>110</v>
      </c>
      <c r="C6" s="15" t="s">
        <v>73</v>
      </c>
      <c r="D6" s="5"/>
    </row>
    <row r="7" spans="1:4" ht="28.35" customHeight="1" x14ac:dyDescent="0.2">
      <c r="A7" s="10" t="s">
        <v>3</v>
      </c>
      <c r="B7" s="16" t="s">
        <v>96</v>
      </c>
      <c r="C7" s="12" t="s">
        <v>182</v>
      </c>
      <c r="D7" s="5"/>
    </row>
    <row r="8" spans="1:4" ht="36" customHeight="1" x14ac:dyDescent="0.2">
      <c r="A8" s="10" t="s">
        <v>4</v>
      </c>
      <c r="B8" s="17" t="s">
        <v>95</v>
      </c>
      <c r="C8" s="12" t="s">
        <v>104</v>
      </c>
      <c r="D8" s="5"/>
    </row>
    <row r="9" spans="1:4" ht="25.5" customHeight="1" x14ac:dyDescent="0.2">
      <c r="A9" s="10" t="s">
        <v>5</v>
      </c>
      <c r="B9" s="13" t="s">
        <v>102</v>
      </c>
      <c r="C9" s="14" t="s">
        <v>129</v>
      </c>
      <c r="D9" s="5"/>
    </row>
    <row r="10" spans="1:4" ht="31.5" customHeight="1" x14ac:dyDescent="0.2">
      <c r="A10" s="10" t="s">
        <v>66</v>
      </c>
      <c r="B10" s="17" t="s">
        <v>248</v>
      </c>
      <c r="C10" s="18" t="s">
        <v>97</v>
      </c>
    </row>
    <row r="11" spans="1:4" ht="27.75" customHeight="1" x14ac:dyDescent="0.2">
      <c r="A11" s="10" t="s">
        <v>67</v>
      </c>
      <c r="B11" s="17" t="s">
        <v>249</v>
      </c>
      <c r="C11" s="18" t="str">
        <f>C10</f>
        <v xml:space="preserve">Line 6 x Surcharge % </v>
      </c>
    </row>
    <row r="12" spans="1:4" ht="23.25" customHeight="1" x14ac:dyDescent="0.2">
      <c r="A12" s="10" t="s">
        <v>98</v>
      </c>
      <c r="B12" s="17" t="s">
        <v>71</v>
      </c>
      <c r="C12" s="14" t="s">
        <v>100</v>
      </c>
    </row>
    <row r="13" spans="1:4" ht="27" customHeight="1" x14ac:dyDescent="0.2">
      <c r="A13" s="19" t="s">
        <v>99</v>
      </c>
      <c r="B13" s="20" t="s">
        <v>83</v>
      </c>
      <c r="C13" s="21" t="s">
        <v>101</v>
      </c>
    </row>
    <row r="14" spans="1:4" ht="20.100000000000001" customHeight="1" x14ac:dyDescent="0.25">
      <c r="A14" s="139" t="s">
        <v>30</v>
      </c>
      <c r="B14" s="140"/>
      <c r="C14" s="4" t="s">
        <v>76</v>
      </c>
    </row>
    <row r="15" spans="1:4" ht="27.6" customHeight="1" x14ac:dyDescent="0.2">
      <c r="A15" s="10" t="s">
        <v>8</v>
      </c>
      <c r="B15" s="17" t="s">
        <v>19</v>
      </c>
      <c r="C15" s="12" t="s">
        <v>111</v>
      </c>
    </row>
    <row r="16" spans="1:4" ht="20.100000000000001" customHeight="1" x14ac:dyDescent="0.2">
      <c r="A16" s="10" t="s">
        <v>9</v>
      </c>
      <c r="B16" s="17" t="s">
        <v>72</v>
      </c>
      <c r="C16" s="14" t="s">
        <v>20</v>
      </c>
    </row>
    <row r="17" spans="1:3" ht="25.5" x14ac:dyDescent="0.2">
      <c r="A17" s="10" t="s">
        <v>10</v>
      </c>
      <c r="B17" s="13" t="s">
        <v>22</v>
      </c>
      <c r="C17" s="15" t="s">
        <v>134</v>
      </c>
    </row>
    <row r="18" spans="1:3" ht="27.75" customHeight="1" x14ac:dyDescent="0.2">
      <c r="A18" s="10" t="s">
        <v>11</v>
      </c>
      <c r="B18" s="17" t="s">
        <v>250</v>
      </c>
      <c r="C18" s="18" t="s">
        <v>77</v>
      </c>
    </row>
    <row r="19" spans="1:3" ht="28.5" customHeight="1" x14ac:dyDescent="0.2">
      <c r="A19" s="10" t="s">
        <v>12</v>
      </c>
      <c r="B19" s="17" t="s">
        <v>251</v>
      </c>
      <c r="C19" s="18" t="str">
        <f>C18</f>
        <v>Line 11 x Surcharge %</v>
      </c>
    </row>
    <row r="20" spans="1:3" ht="27.75" customHeight="1" x14ac:dyDescent="0.2">
      <c r="A20" s="10" t="s">
        <v>13</v>
      </c>
      <c r="B20" s="17" t="s">
        <v>71</v>
      </c>
      <c r="C20" s="14" t="s">
        <v>15</v>
      </c>
    </row>
    <row r="21" spans="1:3" ht="31.5" customHeight="1" x14ac:dyDescent="0.2">
      <c r="A21" s="19" t="s">
        <v>14</v>
      </c>
      <c r="B21" s="20" t="s">
        <v>83</v>
      </c>
      <c r="C21" s="21" t="s">
        <v>16</v>
      </c>
    </row>
    <row r="22" spans="1:3" ht="14.1" customHeight="1" x14ac:dyDescent="0.2">
      <c r="A22" s="22" t="s">
        <v>89</v>
      </c>
      <c r="B22" s="23"/>
      <c r="C22" s="24" t="s">
        <v>68</v>
      </c>
    </row>
    <row r="23" spans="1:3" x14ac:dyDescent="0.2">
      <c r="A23" s="25"/>
      <c r="B23" s="26" t="s">
        <v>90</v>
      </c>
      <c r="C23" s="27">
        <v>9.6299999999999997E-2</v>
      </c>
    </row>
    <row r="24" spans="1:3" x14ac:dyDescent="0.2">
      <c r="A24" s="22"/>
      <c r="B24" s="23"/>
      <c r="C24" s="24" t="s">
        <v>69</v>
      </c>
    </row>
    <row r="25" spans="1:3" x14ac:dyDescent="0.2">
      <c r="A25" s="28"/>
      <c r="B25" s="29" t="s">
        <v>90</v>
      </c>
      <c r="C25" s="30" t="s">
        <v>180</v>
      </c>
    </row>
    <row r="26" spans="1:3" ht="15" x14ac:dyDescent="0.2">
      <c r="A26" s="31" t="s">
        <v>93</v>
      </c>
      <c r="B26" s="2" t="s">
        <v>94</v>
      </c>
      <c r="C26" s="32"/>
    </row>
    <row r="27" spans="1:3" x14ac:dyDescent="0.2">
      <c r="A27" s="1"/>
      <c r="B27" s="132" t="s">
        <v>308</v>
      </c>
      <c r="C27" s="33"/>
    </row>
  </sheetData>
  <mergeCells count="3">
    <mergeCell ref="A2:B2"/>
    <mergeCell ref="A14:B14"/>
    <mergeCell ref="A3:B3"/>
  </mergeCells>
  <phoneticPr fontId="0" type="noConversion"/>
  <hyperlinks>
    <hyperlink ref="B27" r:id="rId1" xr:uid="{00000000-0004-0000-0000-000000000000}"/>
  </hyperlinks>
  <printOptions horizontalCentered="1"/>
  <pageMargins left="0.17" right="0" top="1.35" bottom="0.67" header="0.28999999999999998" footer="0.27"/>
  <pageSetup scale="90" orientation="portrait" r:id="rId2"/>
  <headerFooter alignWithMargins="0">
    <oddHeader>&amp;L&amp;G&amp;C&amp;"Arial,Bold"&amp;12
WORKERS' COMP - NO FAULT
INLIER PAYMENT&amp;RSample Payment
Calculation Worksheet</oddHeader>
    <oddFooter>&amp;L&amp;A&amp;CPage &amp;P of &amp;N&amp;RJanuary 2024</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zoomScaleNormal="100" workbookViewId="0">
      <selection sqref="A1:C1"/>
    </sheetView>
  </sheetViews>
  <sheetFormatPr defaultColWidth="8.85546875" defaultRowHeight="12.75" x14ac:dyDescent="0.2"/>
  <cols>
    <col min="1" max="1" width="6.5703125" style="34" customWidth="1"/>
    <col min="2" max="2" width="41.42578125" style="35" customWidth="1"/>
    <col min="3" max="3" width="36" style="6" customWidth="1"/>
    <col min="4" max="16384" width="8.85546875" style="6"/>
  </cols>
  <sheetData>
    <row r="1" spans="1:4" s="37" customFormat="1" ht="40.35" customHeight="1" thickBot="1" x14ac:dyDescent="0.3">
      <c r="A1" s="146" t="s">
        <v>109</v>
      </c>
      <c r="B1" s="147"/>
      <c r="C1" s="148"/>
      <c r="D1" s="36"/>
    </row>
    <row r="2" spans="1:4" s="37" customFormat="1" ht="66.75" thickBot="1" x14ac:dyDescent="0.3">
      <c r="A2" s="82" t="s">
        <v>88</v>
      </c>
      <c r="B2" s="83" t="s">
        <v>75</v>
      </c>
      <c r="C2" s="85" t="s">
        <v>309</v>
      </c>
    </row>
    <row r="3" spans="1:4" ht="20.100000000000001" customHeight="1" x14ac:dyDescent="0.25">
      <c r="A3" s="143" t="s">
        <v>34</v>
      </c>
      <c r="B3" s="140"/>
      <c r="C3" s="38" t="s">
        <v>76</v>
      </c>
      <c r="D3" s="5"/>
    </row>
    <row r="4" spans="1:4" ht="20.100000000000001" customHeight="1" x14ac:dyDescent="0.2">
      <c r="A4" s="39" t="s">
        <v>0</v>
      </c>
      <c r="B4" s="13" t="s">
        <v>35</v>
      </c>
      <c r="C4" s="40"/>
      <c r="D4" s="5"/>
    </row>
    <row r="5" spans="1:4" ht="20.100000000000001" customHeight="1" x14ac:dyDescent="0.2">
      <c r="A5" s="41"/>
      <c r="B5" s="13" t="s">
        <v>29</v>
      </c>
      <c r="C5" s="40" t="s">
        <v>20</v>
      </c>
      <c r="D5" s="5"/>
    </row>
    <row r="6" spans="1:4" ht="20.100000000000001" customHeight="1" x14ac:dyDescent="0.2">
      <c r="A6" s="41"/>
      <c r="B6" s="17" t="s">
        <v>78</v>
      </c>
      <c r="C6" s="40" t="s">
        <v>20</v>
      </c>
      <c r="D6" s="5"/>
    </row>
    <row r="7" spans="1:4" ht="20.100000000000001" customHeight="1" x14ac:dyDescent="0.2">
      <c r="A7" s="41"/>
      <c r="B7" s="17" t="s">
        <v>79</v>
      </c>
      <c r="C7" s="40" t="s">
        <v>36</v>
      </c>
      <c r="D7" s="5"/>
    </row>
    <row r="8" spans="1:4" ht="20.100000000000001" customHeight="1" x14ac:dyDescent="0.2">
      <c r="A8" s="39" t="s">
        <v>1</v>
      </c>
      <c r="B8" s="42" t="s">
        <v>84</v>
      </c>
      <c r="C8" s="43" t="s">
        <v>85</v>
      </c>
      <c r="D8" s="5"/>
    </row>
    <row r="9" spans="1:4" s="9" customFormat="1" ht="17.25" customHeight="1" x14ac:dyDescent="0.25">
      <c r="A9" s="144" t="s">
        <v>87</v>
      </c>
      <c r="B9" s="145"/>
      <c r="C9" s="44"/>
      <c r="D9" s="8"/>
    </row>
    <row r="10" spans="1:4" ht="17.100000000000001" customHeight="1" x14ac:dyDescent="0.2">
      <c r="A10" s="45" t="s">
        <v>2</v>
      </c>
      <c r="B10" s="11" t="s">
        <v>91</v>
      </c>
      <c r="C10" s="46" t="s">
        <v>181</v>
      </c>
      <c r="D10" s="5"/>
    </row>
    <row r="11" spans="1:4" ht="25.5" x14ac:dyDescent="0.2">
      <c r="A11" s="41" t="s">
        <v>3</v>
      </c>
      <c r="B11" s="13" t="s">
        <v>18</v>
      </c>
      <c r="C11" s="40" t="s">
        <v>92</v>
      </c>
      <c r="D11" s="5"/>
    </row>
    <row r="12" spans="1:4" ht="20.100000000000001" customHeight="1" x14ac:dyDescent="0.2">
      <c r="A12" s="41" t="s">
        <v>4</v>
      </c>
      <c r="B12" s="13" t="s">
        <v>110</v>
      </c>
      <c r="C12" s="40" t="s">
        <v>70</v>
      </c>
      <c r="D12" s="5"/>
    </row>
    <row r="13" spans="1:4" ht="25.5" x14ac:dyDescent="0.2">
      <c r="A13" s="41" t="s">
        <v>5</v>
      </c>
      <c r="B13" s="17" t="s">
        <v>138</v>
      </c>
      <c r="C13" s="40" t="s">
        <v>92</v>
      </c>
    </row>
    <row r="14" spans="1:4" ht="20.100000000000001" customHeight="1" x14ac:dyDescent="0.2">
      <c r="A14" s="41" t="s">
        <v>6</v>
      </c>
      <c r="B14" s="13" t="s">
        <v>31</v>
      </c>
      <c r="C14" s="40" t="s">
        <v>140</v>
      </c>
    </row>
    <row r="15" spans="1:4" ht="20.100000000000001" customHeight="1" x14ac:dyDescent="0.2">
      <c r="A15" s="41" t="s">
        <v>7</v>
      </c>
      <c r="B15" s="13" t="s">
        <v>37</v>
      </c>
      <c r="C15" s="47"/>
    </row>
    <row r="16" spans="1:4" ht="38.25" x14ac:dyDescent="0.2">
      <c r="A16" s="41"/>
      <c r="B16" s="48" t="s">
        <v>39</v>
      </c>
      <c r="C16" s="49">
        <v>1</v>
      </c>
    </row>
    <row r="17" spans="1:3" ht="25.5" x14ac:dyDescent="0.2">
      <c r="A17" s="41"/>
      <c r="B17" s="48" t="s">
        <v>38</v>
      </c>
      <c r="C17" s="49">
        <v>1.2</v>
      </c>
    </row>
    <row r="18" spans="1:3" ht="20.100000000000001" customHeight="1" x14ac:dyDescent="0.2">
      <c r="A18" s="41" t="s">
        <v>8</v>
      </c>
      <c r="B18" s="13" t="s">
        <v>40</v>
      </c>
      <c r="C18" s="50" t="s">
        <v>143</v>
      </c>
    </row>
    <row r="19" spans="1:3" ht="20.100000000000001" customHeight="1" x14ac:dyDescent="0.2">
      <c r="A19" s="41" t="s">
        <v>9</v>
      </c>
      <c r="B19" s="13" t="s">
        <v>141</v>
      </c>
      <c r="C19" s="46" t="s">
        <v>105</v>
      </c>
    </row>
    <row r="20" spans="1:3" ht="20.100000000000001" customHeight="1" x14ac:dyDescent="0.2">
      <c r="A20" s="41" t="s">
        <v>10</v>
      </c>
      <c r="B20" s="13" t="s">
        <v>142</v>
      </c>
      <c r="C20" s="40" t="s">
        <v>144</v>
      </c>
    </row>
    <row r="21" spans="1:3" ht="20.100000000000001" customHeight="1" x14ac:dyDescent="0.2">
      <c r="A21" s="41" t="s">
        <v>32</v>
      </c>
      <c r="B21" s="17" t="s">
        <v>145</v>
      </c>
      <c r="C21" s="50" t="s">
        <v>147</v>
      </c>
    </row>
    <row r="22" spans="1:3" ht="20.100000000000001" customHeight="1" x14ac:dyDescent="0.2">
      <c r="A22" s="41" t="s">
        <v>33</v>
      </c>
      <c r="B22" s="16" t="s">
        <v>146</v>
      </c>
      <c r="C22" s="46" t="s">
        <v>182</v>
      </c>
    </row>
    <row r="23" spans="1:3" ht="20.100000000000001" customHeight="1" x14ac:dyDescent="0.2">
      <c r="A23" s="41" t="s">
        <v>139</v>
      </c>
      <c r="B23" s="16" t="s">
        <v>148</v>
      </c>
      <c r="C23" s="46" t="s">
        <v>149</v>
      </c>
    </row>
    <row r="24" spans="1:3" ht="20.100000000000001" customHeight="1" x14ac:dyDescent="0.2">
      <c r="A24" s="41" t="s">
        <v>150</v>
      </c>
      <c r="B24" s="13" t="s">
        <v>117</v>
      </c>
      <c r="C24" s="51"/>
    </row>
    <row r="25" spans="1:3" ht="20.100000000000001" customHeight="1" x14ac:dyDescent="0.2">
      <c r="A25" s="52" t="s">
        <v>114</v>
      </c>
      <c r="B25" s="13" t="s">
        <v>115</v>
      </c>
      <c r="C25" s="40" t="s">
        <v>116</v>
      </c>
    </row>
    <row r="26" spans="1:3" ht="25.5" x14ac:dyDescent="0.2">
      <c r="A26" s="41" t="s">
        <v>151</v>
      </c>
      <c r="B26" s="13" t="s">
        <v>137</v>
      </c>
      <c r="C26" s="40" t="s">
        <v>156</v>
      </c>
    </row>
    <row r="27" spans="1:3" ht="27.75" customHeight="1" x14ac:dyDescent="0.2">
      <c r="A27" s="41" t="s">
        <v>152</v>
      </c>
      <c r="B27" s="17" t="s">
        <v>250</v>
      </c>
      <c r="C27" s="53" t="s">
        <v>157</v>
      </c>
    </row>
    <row r="28" spans="1:3" ht="31.5" customHeight="1" x14ac:dyDescent="0.2">
      <c r="A28" s="41" t="s">
        <v>153</v>
      </c>
      <c r="B28" s="17" t="s">
        <v>251</v>
      </c>
      <c r="C28" s="53" t="str">
        <f>C27</f>
        <v>Line 16 x Surcharge %</v>
      </c>
    </row>
    <row r="29" spans="1:3" ht="24.75" customHeight="1" x14ac:dyDescent="0.2">
      <c r="A29" s="41" t="s">
        <v>154</v>
      </c>
      <c r="B29" s="17" t="s">
        <v>71</v>
      </c>
      <c r="C29" s="40" t="s">
        <v>158</v>
      </c>
    </row>
    <row r="30" spans="1:3" ht="25.5" x14ac:dyDescent="0.2">
      <c r="A30" s="54" t="s">
        <v>155</v>
      </c>
      <c r="B30" s="20" t="s">
        <v>83</v>
      </c>
      <c r="C30" s="55" t="s">
        <v>159</v>
      </c>
    </row>
    <row r="31" spans="1:3" x14ac:dyDescent="0.2">
      <c r="A31" s="54" t="s">
        <v>160</v>
      </c>
      <c r="B31" s="20" t="s">
        <v>162</v>
      </c>
      <c r="C31" s="55" t="s">
        <v>161</v>
      </c>
    </row>
    <row r="32" spans="1:3" ht="25.5" x14ac:dyDescent="0.2">
      <c r="A32" s="54" t="s">
        <v>163</v>
      </c>
      <c r="B32" s="20" t="s">
        <v>164</v>
      </c>
      <c r="C32" s="55" t="s">
        <v>165</v>
      </c>
    </row>
    <row r="33" spans="1:4" ht="28.35" customHeight="1" x14ac:dyDescent="0.2">
      <c r="A33" s="56" t="s">
        <v>112</v>
      </c>
      <c r="B33" s="149" t="s">
        <v>113</v>
      </c>
      <c r="C33" s="150"/>
      <c r="D33" s="3"/>
    </row>
    <row r="34" spans="1:4" x14ac:dyDescent="0.2">
      <c r="A34" s="57" t="s">
        <v>89</v>
      </c>
      <c r="B34" s="29"/>
      <c r="C34" s="58" t="s">
        <v>68</v>
      </c>
    </row>
    <row r="35" spans="1:4" ht="12" customHeight="1" x14ac:dyDescent="0.2">
      <c r="A35" s="59"/>
      <c r="B35" s="26" t="s">
        <v>90</v>
      </c>
      <c r="C35" s="60">
        <f>Inlier!C23</f>
        <v>9.6299999999999997E-2</v>
      </c>
    </row>
    <row r="36" spans="1:4" x14ac:dyDescent="0.2">
      <c r="A36" s="61"/>
      <c r="B36" s="23"/>
      <c r="C36" s="62" t="s">
        <v>69</v>
      </c>
    </row>
    <row r="37" spans="1:4" x14ac:dyDescent="0.2">
      <c r="A37" s="59"/>
      <c r="B37" s="26" t="s">
        <v>90</v>
      </c>
      <c r="C37" s="60" t="str">
        <f>Inlier!C25</f>
        <v>9.63%&amp;28.27%</v>
      </c>
    </row>
    <row r="38" spans="1:4" ht="15" x14ac:dyDescent="0.2">
      <c r="A38" s="31" t="s">
        <v>93</v>
      </c>
      <c r="B38" s="2" t="s">
        <v>94</v>
      </c>
      <c r="C38" s="32"/>
    </row>
    <row r="39" spans="1:4" x14ac:dyDescent="0.2">
      <c r="A39" s="1"/>
      <c r="B39" s="132" t="s">
        <v>308</v>
      </c>
      <c r="C39" s="33"/>
    </row>
  </sheetData>
  <mergeCells count="4">
    <mergeCell ref="A3:B3"/>
    <mergeCell ref="A9:B9"/>
    <mergeCell ref="A1:C1"/>
    <mergeCell ref="B33:C33"/>
  </mergeCells>
  <phoneticPr fontId="0" type="noConversion"/>
  <hyperlinks>
    <hyperlink ref="B39" r:id="rId1" xr:uid="{00000000-0004-0000-0100-000000000000}"/>
  </hyperlinks>
  <printOptions horizontalCentered="1"/>
  <pageMargins left="0.33" right="0.21" top="0.73" bottom="0.49" header="0.28999999999999998" footer="0.28999999999999998"/>
  <pageSetup scale="82" orientation="portrait" r:id="rId2"/>
  <headerFooter alignWithMargins="0">
    <oddHeader xml:space="preserve">&amp;L&amp;G&amp;C&amp;"Arial,Bold"&amp;12WORKERS' COMP - NO FAULT
TRANSFER PAYMENT&amp;RSample Payment
Calculation Worksheet
</oddHeader>
    <oddFooter>&amp;L&amp;A&amp;CPage &amp;P of &amp;N&amp;RJanuary 2024</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zoomScaleNormal="100" workbookViewId="0">
      <selection sqref="A1:C1"/>
    </sheetView>
  </sheetViews>
  <sheetFormatPr defaultColWidth="8.85546875" defaultRowHeight="12.75" x14ac:dyDescent="0.2"/>
  <cols>
    <col min="1" max="1" width="6.42578125" style="34" customWidth="1"/>
    <col min="2" max="2" width="42.5703125" style="35" customWidth="1"/>
    <col min="3" max="3" width="35.42578125" style="6" customWidth="1"/>
    <col min="4" max="16384" width="8.85546875" style="6"/>
  </cols>
  <sheetData>
    <row r="1" spans="1:4" ht="37.5" customHeight="1" thickBot="1" x14ac:dyDescent="0.25">
      <c r="A1" s="153" t="s">
        <v>252</v>
      </c>
      <c r="B1" s="154"/>
      <c r="C1" s="155"/>
    </row>
    <row r="2" spans="1:4" s="37" customFormat="1" ht="53.1" customHeight="1" thickBot="1" x14ac:dyDescent="0.3">
      <c r="A2" s="82" t="s">
        <v>88</v>
      </c>
      <c r="B2" s="83" t="s">
        <v>75</v>
      </c>
      <c r="C2" s="85" t="s">
        <v>309</v>
      </c>
    </row>
    <row r="3" spans="1:4" ht="20.100000000000001" customHeight="1" x14ac:dyDescent="0.25">
      <c r="A3" s="139" t="s">
        <v>41</v>
      </c>
      <c r="B3" s="140"/>
      <c r="C3" s="4" t="s">
        <v>76</v>
      </c>
      <c r="D3" s="5"/>
    </row>
    <row r="4" spans="1:4" ht="25.5" x14ac:dyDescent="0.2">
      <c r="A4" s="63" t="s">
        <v>0</v>
      </c>
      <c r="B4" s="64" t="s">
        <v>43</v>
      </c>
      <c r="C4" s="14" t="s">
        <v>42</v>
      </c>
      <c r="D4" s="5"/>
    </row>
    <row r="5" spans="1:4" ht="20.100000000000001" customHeight="1" x14ac:dyDescent="0.2">
      <c r="A5" s="63" t="s">
        <v>1</v>
      </c>
      <c r="B5" s="13" t="s">
        <v>44</v>
      </c>
      <c r="C5" s="65"/>
      <c r="D5" s="5"/>
    </row>
    <row r="6" spans="1:4" ht="15.6" customHeight="1" x14ac:dyDescent="0.2">
      <c r="A6" s="63"/>
      <c r="B6" s="13" t="s">
        <v>45</v>
      </c>
      <c r="C6" s="14" t="s">
        <v>46</v>
      </c>
      <c r="D6" s="5"/>
    </row>
    <row r="7" spans="1:4" ht="15.6" customHeight="1" x14ac:dyDescent="0.2">
      <c r="A7" s="63"/>
      <c r="B7" s="13" t="s">
        <v>47</v>
      </c>
      <c r="C7" s="14" t="s">
        <v>48</v>
      </c>
      <c r="D7" s="5"/>
    </row>
    <row r="8" spans="1:4" ht="25.5" x14ac:dyDescent="0.2">
      <c r="A8" s="63"/>
      <c r="B8" s="13" t="s">
        <v>58</v>
      </c>
      <c r="C8" s="14" t="s">
        <v>53</v>
      </c>
      <c r="D8" s="5"/>
    </row>
    <row r="9" spans="1:4" ht="15.6" customHeight="1" x14ac:dyDescent="0.2">
      <c r="A9" s="63"/>
      <c r="B9" s="13" t="s">
        <v>50</v>
      </c>
      <c r="C9" s="14" t="s">
        <v>49</v>
      </c>
      <c r="D9" s="5"/>
    </row>
    <row r="10" spans="1:4" ht="15.6" customHeight="1" x14ac:dyDescent="0.2">
      <c r="A10" s="63"/>
      <c r="B10" s="13" t="s">
        <v>51</v>
      </c>
      <c r="C10" s="14" t="s">
        <v>52</v>
      </c>
      <c r="D10" s="5"/>
    </row>
    <row r="11" spans="1:4" ht="15.6" customHeight="1" x14ac:dyDescent="0.2">
      <c r="A11" s="63"/>
      <c r="B11" s="13" t="s">
        <v>59</v>
      </c>
      <c r="C11" s="14" t="s">
        <v>61</v>
      </c>
      <c r="D11" s="5"/>
    </row>
    <row r="12" spans="1:4" ht="20.100000000000001" customHeight="1" x14ac:dyDescent="0.2">
      <c r="A12" s="63" t="s">
        <v>2</v>
      </c>
      <c r="B12" s="13" t="s">
        <v>54</v>
      </c>
      <c r="C12" s="14" t="s">
        <v>60</v>
      </c>
      <c r="D12" s="5"/>
    </row>
    <row r="13" spans="1:4" ht="20.100000000000001" customHeight="1" x14ac:dyDescent="0.2">
      <c r="A13" s="63" t="s">
        <v>3</v>
      </c>
      <c r="B13" s="13" t="s">
        <v>55</v>
      </c>
      <c r="C13" s="12" t="s">
        <v>127</v>
      </c>
      <c r="D13" s="5"/>
    </row>
    <row r="14" spans="1:4" ht="25.5" x14ac:dyDescent="0.2">
      <c r="A14" s="63" t="s">
        <v>4</v>
      </c>
      <c r="B14" s="13" t="s">
        <v>56</v>
      </c>
      <c r="C14" s="15" t="s">
        <v>70</v>
      </c>
      <c r="D14" s="5"/>
    </row>
    <row r="15" spans="1:4" ht="20.100000000000001" customHeight="1" x14ac:dyDescent="0.2">
      <c r="A15" s="63" t="s">
        <v>5</v>
      </c>
      <c r="B15" s="66" t="s">
        <v>118</v>
      </c>
      <c r="C15" s="65"/>
      <c r="D15" s="5"/>
    </row>
    <row r="16" spans="1:4" ht="20.100000000000001" customHeight="1" x14ac:dyDescent="0.2">
      <c r="A16" s="13"/>
      <c r="B16" s="17" t="s">
        <v>119</v>
      </c>
      <c r="C16" s="14" t="s">
        <v>120</v>
      </c>
      <c r="D16" s="5"/>
    </row>
    <row r="17" spans="1:6" ht="25.5" x14ac:dyDescent="0.2">
      <c r="A17" s="63"/>
      <c r="B17" s="13" t="s">
        <v>121</v>
      </c>
      <c r="C17" s="12" t="s">
        <v>183</v>
      </c>
      <c r="D17" s="5"/>
    </row>
    <row r="18" spans="1:6" ht="20.100000000000001" customHeight="1" x14ac:dyDescent="0.2">
      <c r="A18" s="63"/>
      <c r="B18" s="13" t="s">
        <v>122</v>
      </c>
      <c r="C18" s="14" t="s">
        <v>81</v>
      </c>
      <c r="D18" s="5"/>
    </row>
    <row r="19" spans="1:6" ht="20.100000000000001" customHeight="1" x14ac:dyDescent="0.2">
      <c r="A19" s="63" t="s">
        <v>6</v>
      </c>
      <c r="B19" s="67" t="s">
        <v>123</v>
      </c>
      <c r="C19" s="65"/>
      <c r="D19" s="5"/>
    </row>
    <row r="20" spans="1:6" x14ac:dyDescent="0.2">
      <c r="A20" s="63"/>
      <c r="B20" s="16" t="s">
        <v>124</v>
      </c>
      <c r="C20" s="68" t="s">
        <v>125</v>
      </c>
      <c r="D20" s="5"/>
    </row>
    <row r="21" spans="1:6" ht="26.25" thickBot="1" x14ac:dyDescent="0.25">
      <c r="A21" s="69"/>
      <c r="B21" s="20" t="s">
        <v>126</v>
      </c>
      <c r="C21" s="70" t="s">
        <v>128</v>
      </c>
      <c r="D21" s="5"/>
    </row>
    <row r="22" spans="1:6" ht="39.6" customHeight="1" thickBot="1" x14ac:dyDescent="0.25">
      <c r="A22" s="156" t="s">
        <v>130</v>
      </c>
      <c r="B22" s="157"/>
      <c r="C22" s="158"/>
      <c r="D22" s="71"/>
      <c r="E22" s="71"/>
      <c r="F22" s="9"/>
    </row>
    <row r="23" spans="1:6" s="9" customFormat="1" ht="15.75" x14ac:dyDescent="0.25">
      <c r="A23" s="151" t="s">
        <v>41</v>
      </c>
      <c r="B23" s="152"/>
      <c r="C23" s="4" t="s">
        <v>76</v>
      </c>
      <c r="D23" s="71"/>
      <c r="E23" s="71"/>
    </row>
    <row r="24" spans="1:6" s="9" customFormat="1" ht="35.25" customHeight="1" x14ac:dyDescent="0.2">
      <c r="A24" s="63" t="s">
        <v>7</v>
      </c>
      <c r="B24" s="16" t="s">
        <v>131</v>
      </c>
      <c r="C24" s="72" t="s">
        <v>132</v>
      </c>
      <c r="D24" s="71"/>
      <c r="E24" s="71"/>
    </row>
    <row r="25" spans="1:6" s="9" customFormat="1" ht="15.75" x14ac:dyDescent="0.2">
      <c r="A25" s="63" t="s">
        <v>8</v>
      </c>
      <c r="B25" s="13" t="s">
        <v>135</v>
      </c>
      <c r="C25" s="73" t="s">
        <v>136</v>
      </c>
      <c r="D25" s="71"/>
      <c r="E25" s="71"/>
    </row>
    <row r="26" spans="1:6" s="9" customFormat="1" ht="15.75" x14ac:dyDescent="0.2">
      <c r="A26" s="63" t="s">
        <v>9</v>
      </c>
      <c r="B26" s="42" t="s">
        <v>133</v>
      </c>
      <c r="C26" s="74" t="s">
        <v>175</v>
      </c>
      <c r="D26" s="71"/>
      <c r="E26" s="71"/>
    </row>
    <row r="27" spans="1:6" ht="25.5" x14ac:dyDescent="0.2">
      <c r="A27" s="75" t="s">
        <v>176</v>
      </c>
      <c r="B27" s="76" t="s">
        <v>250</v>
      </c>
      <c r="C27" s="77" t="s">
        <v>178</v>
      </c>
    </row>
    <row r="28" spans="1:6" ht="25.5" x14ac:dyDescent="0.2">
      <c r="A28" s="63" t="s">
        <v>177</v>
      </c>
      <c r="B28" s="17" t="s">
        <v>251</v>
      </c>
      <c r="C28" s="78" t="str">
        <f>C27</f>
        <v>Line 10 x Surcharge %</v>
      </c>
    </row>
    <row r="29" spans="1:6" ht="25.5" x14ac:dyDescent="0.2">
      <c r="A29" s="63" t="s">
        <v>11</v>
      </c>
      <c r="B29" s="17" t="s">
        <v>71</v>
      </c>
      <c r="C29" s="79" t="s">
        <v>178</v>
      </c>
    </row>
    <row r="30" spans="1:6" ht="25.5" x14ac:dyDescent="0.2">
      <c r="A30" s="63" t="s">
        <v>12</v>
      </c>
      <c r="B30" s="20" t="s">
        <v>83</v>
      </c>
      <c r="C30" s="80" t="s">
        <v>179</v>
      </c>
    </row>
    <row r="31" spans="1:6" ht="25.5" customHeight="1" x14ac:dyDescent="0.2">
      <c r="A31" s="63" t="s">
        <v>33</v>
      </c>
      <c r="B31" s="16" t="s">
        <v>162</v>
      </c>
      <c r="C31" s="14" t="s">
        <v>161</v>
      </c>
    </row>
    <row r="32" spans="1:6" s="81" customFormat="1" ht="14.1" customHeight="1" x14ac:dyDescent="0.2">
      <c r="A32" s="22" t="s">
        <v>89</v>
      </c>
      <c r="B32" s="23"/>
      <c r="C32" s="24" t="s">
        <v>68</v>
      </c>
    </row>
    <row r="33" spans="1:3" x14ac:dyDescent="0.2">
      <c r="A33" s="25"/>
      <c r="B33" s="26" t="s">
        <v>90</v>
      </c>
      <c r="C33" s="27">
        <f>Inlier!C23</f>
        <v>9.6299999999999997E-2</v>
      </c>
    </row>
    <row r="34" spans="1:3" x14ac:dyDescent="0.2">
      <c r="A34" s="22"/>
      <c r="B34" s="23"/>
      <c r="C34" s="24" t="s">
        <v>69</v>
      </c>
    </row>
    <row r="35" spans="1:3" x14ac:dyDescent="0.2">
      <c r="A35" s="25"/>
      <c r="B35" s="26" t="s">
        <v>90</v>
      </c>
      <c r="C35" s="27" t="str">
        <f>Inlier!C25</f>
        <v>9.63%&amp;28.27%</v>
      </c>
    </row>
    <row r="36" spans="1:3" ht="15" x14ac:dyDescent="0.2">
      <c r="A36" s="31" t="s">
        <v>93</v>
      </c>
      <c r="B36" s="2" t="s">
        <v>94</v>
      </c>
      <c r="C36" s="32"/>
    </row>
    <row r="37" spans="1:3" x14ac:dyDescent="0.2">
      <c r="A37" s="1"/>
      <c r="B37" s="132" t="s">
        <v>308</v>
      </c>
      <c r="C37" s="33"/>
    </row>
  </sheetData>
  <mergeCells count="4">
    <mergeCell ref="A23:B23"/>
    <mergeCell ref="A1:C1"/>
    <mergeCell ref="A3:B3"/>
    <mergeCell ref="A22:C22"/>
  </mergeCells>
  <phoneticPr fontId="0" type="noConversion"/>
  <hyperlinks>
    <hyperlink ref="B37" r:id="rId1" xr:uid="{00000000-0004-0000-0200-000000000000}"/>
  </hyperlinks>
  <printOptions horizontalCentered="1"/>
  <pageMargins left="0.18" right="0.27" top="1.1599999999999999" bottom="0.62" header="0.32" footer="0.26"/>
  <pageSetup scale="83" fitToHeight="2" orientation="portrait" r:id="rId2"/>
  <headerFooter alignWithMargins="0">
    <oddHeader xml:space="preserve">&amp;L&amp;G&amp;C&amp;"Arial,Bold"&amp;12
WORKERS' COMP - NO FAULT
HIGH COST OUTLIER PAYMENT&amp;RSample Payment
Calculation Worksheet
</oddHeader>
    <oddFooter>&amp;L&amp;A&amp;CPage &amp;P of &amp;N&amp;RJanuary 2024</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5"/>
  <sheetViews>
    <sheetView zoomScaleNormal="100" workbookViewId="0">
      <selection activeCell="B1" sqref="B1"/>
    </sheetView>
  </sheetViews>
  <sheetFormatPr defaultColWidth="8.85546875" defaultRowHeight="12.75" x14ac:dyDescent="0.2"/>
  <cols>
    <col min="1" max="1" width="7" style="34" customWidth="1"/>
    <col min="2" max="2" width="56.42578125" style="35" customWidth="1"/>
    <col min="3" max="3" width="27.28515625" style="6" customWidth="1"/>
    <col min="4" max="16384" width="8.85546875" style="6"/>
  </cols>
  <sheetData>
    <row r="1" spans="1:4" s="37" customFormat="1" ht="83.25" thickBot="1" x14ac:dyDescent="0.3">
      <c r="A1" s="82" t="s">
        <v>88</v>
      </c>
      <c r="B1" s="83" t="s">
        <v>75</v>
      </c>
      <c r="C1" s="84" t="s">
        <v>309</v>
      </c>
    </row>
    <row r="2" spans="1:4" ht="27" customHeight="1" x14ac:dyDescent="0.2">
      <c r="A2" s="159" t="s">
        <v>64</v>
      </c>
      <c r="B2" s="160"/>
      <c r="C2" s="4" t="s">
        <v>76</v>
      </c>
      <c r="D2" s="5"/>
    </row>
    <row r="3" spans="1:4" ht="38.25" x14ac:dyDescent="0.2">
      <c r="A3" s="63" t="s">
        <v>0</v>
      </c>
      <c r="B3" s="17" t="s">
        <v>103</v>
      </c>
      <c r="C3" s="86" t="s">
        <v>306</v>
      </c>
      <c r="D3" s="5"/>
    </row>
    <row r="4" spans="1:4" x14ac:dyDescent="0.2">
      <c r="A4" s="63" t="s">
        <v>1</v>
      </c>
      <c r="B4" s="13" t="s">
        <v>62</v>
      </c>
      <c r="C4" s="65"/>
      <c r="D4" s="5"/>
    </row>
    <row r="5" spans="1:4" x14ac:dyDescent="0.2">
      <c r="A5" s="13"/>
      <c r="B5" s="13" t="s">
        <v>29</v>
      </c>
      <c r="C5" s="14" t="s">
        <v>20</v>
      </c>
      <c r="D5" s="5"/>
    </row>
    <row r="6" spans="1:4" x14ac:dyDescent="0.2">
      <c r="A6" s="13"/>
      <c r="B6" s="17" t="s">
        <v>80</v>
      </c>
      <c r="C6" s="14" t="s">
        <v>20</v>
      </c>
      <c r="D6" s="5"/>
    </row>
    <row r="7" spans="1:4" x14ac:dyDescent="0.2">
      <c r="A7" s="13"/>
      <c r="B7" s="17" t="s">
        <v>82</v>
      </c>
      <c r="C7" s="14" t="s">
        <v>106</v>
      </c>
      <c r="D7" s="5"/>
    </row>
    <row r="8" spans="1:4" ht="25.5" x14ac:dyDescent="0.2">
      <c r="A8" s="63" t="s">
        <v>2</v>
      </c>
      <c r="B8" s="13" t="s">
        <v>63</v>
      </c>
      <c r="C8" s="15" t="s">
        <v>107</v>
      </c>
      <c r="D8" s="5"/>
    </row>
    <row r="9" spans="1:4" ht="25.5" x14ac:dyDescent="0.2">
      <c r="A9" s="63" t="s">
        <v>23</v>
      </c>
      <c r="B9" s="87" t="s">
        <v>248</v>
      </c>
      <c r="C9" s="18" t="s">
        <v>74</v>
      </c>
    </row>
    <row r="10" spans="1:4" ht="25.5" x14ac:dyDescent="0.2">
      <c r="A10" s="14" t="s">
        <v>24</v>
      </c>
      <c r="B10" s="17" t="s">
        <v>249</v>
      </c>
      <c r="C10" s="18" t="s">
        <v>74</v>
      </c>
    </row>
    <row r="11" spans="1:4" x14ac:dyDescent="0.2">
      <c r="A11" s="63" t="s">
        <v>25</v>
      </c>
      <c r="B11" s="17" t="s">
        <v>71</v>
      </c>
      <c r="C11" s="14" t="s">
        <v>27</v>
      </c>
    </row>
    <row r="12" spans="1:4" ht="25.5" x14ac:dyDescent="0.2">
      <c r="A12" s="63" t="s">
        <v>26</v>
      </c>
      <c r="B12" s="16" t="s">
        <v>83</v>
      </c>
      <c r="C12" s="14" t="s">
        <v>28</v>
      </c>
    </row>
    <row r="13" spans="1:4" ht="20.100000000000001" customHeight="1" x14ac:dyDescent="0.2">
      <c r="A13" s="88"/>
      <c r="B13" s="89"/>
      <c r="C13" s="90"/>
    </row>
    <row r="14" spans="1:4" ht="25.5" x14ac:dyDescent="0.2">
      <c r="A14" s="91"/>
      <c r="B14" s="91" t="s">
        <v>65</v>
      </c>
      <c r="C14" s="92" t="s">
        <v>57</v>
      </c>
    </row>
    <row r="15" spans="1:4" ht="38.25" x14ac:dyDescent="0.2">
      <c r="A15" s="63" t="s">
        <v>5</v>
      </c>
      <c r="B15" s="17" t="s">
        <v>174</v>
      </c>
      <c r="C15" s="86" t="s">
        <v>307</v>
      </c>
    </row>
    <row r="16" spans="1:4" x14ac:dyDescent="0.2">
      <c r="A16" s="69" t="s">
        <v>6</v>
      </c>
      <c r="B16" s="13" t="s">
        <v>21</v>
      </c>
      <c r="C16" s="14" t="s">
        <v>108</v>
      </c>
    </row>
    <row r="17" spans="1:3" x14ac:dyDescent="0.2">
      <c r="A17" s="93" t="s">
        <v>7</v>
      </c>
      <c r="B17" s="94" t="s">
        <v>22</v>
      </c>
      <c r="C17" s="95" t="s">
        <v>170</v>
      </c>
    </row>
    <row r="18" spans="1:3" ht="25.5" x14ac:dyDescent="0.2">
      <c r="A18" s="63" t="s">
        <v>166</v>
      </c>
      <c r="B18" s="17" t="s">
        <v>250</v>
      </c>
      <c r="C18" s="18" t="s">
        <v>171</v>
      </c>
    </row>
    <row r="19" spans="1:3" ht="25.5" x14ac:dyDescent="0.2">
      <c r="A19" s="63" t="s">
        <v>167</v>
      </c>
      <c r="B19" s="17" t="s">
        <v>251</v>
      </c>
      <c r="C19" s="18" t="str">
        <f>C18</f>
        <v>Line 8 x Surcharge %</v>
      </c>
    </row>
    <row r="20" spans="1:3" x14ac:dyDescent="0.2">
      <c r="A20" s="63" t="s">
        <v>168</v>
      </c>
      <c r="B20" s="17" t="s">
        <v>71</v>
      </c>
      <c r="C20" s="14" t="s">
        <v>173</v>
      </c>
    </row>
    <row r="21" spans="1:3" ht="29.45" customHeight="1" x14ac:dyDescent="0.2">
      <c r="A21" s="63" t="s">
        <v>169</v>
      </c>
      <c r="B21" s="16" t="s">
        <v>83</v>
      </c>
      <c r="C21" s="14" t="s">
        <v>172</v>
      </c>
    </row>
    <row r="22" spans="1:3" s="81" customFormat="1" ht="14.1" customHeight="1" x14ac:dyDescent="0.2">
      <c r="A22" s="22" t="s">
        <v>89</v>
      </c>
      <c r="B22" s="23"/>
      <c r="C22" s="24" t="s">
        <v>68</v>
      </c>
    </row>
    <row r="23" spans="1:3" s="81" customFormat="1" ht="14.1" customHeight="1" x14ac:dyDescent="0.2">
      <c r="A23" s="25"/>
      <c r="B23" s="26" t="s">
        <v>90</v>
      </c>
      <c r="C23" s="27">
        <f>Inlier!C23</f>
        <v>9.6299999999999997E-2</v>
      </c>
    </row>
    <row r="24" spans="1:3" s="81" customFormat="1" ht="14.1" customHeight="1" x14ac:dyDescent="0.2">
      <c r="A24" s="22"/>
      <c r="B24" s="23"/>
      <c r="C24" s="24" t="s">
        <v>69</v>
      </c>
    </row>
    <row r="25" spans="1:3" s="81" customFormat="1" ht="14.1" customHeight="1" x14ac:dyDescent="0.2">
      <c r="A25" s="25"/>
      <c r="B25" s="26" t="s">
        <v>90</v>
      </c>
      <c r="C25" s="27" t="str">
        <f>Inlier!C25</f>
        <v>9.63%&amp;28.27%</v>
      </c>
    </row>
  </sheetData>
  <mergeCells count="1">
    <mergeCell ref="A2:B2"/>
  </mergeCells>
  <phoneticPr fontId="0" type="noConversion"/>
  <printOptions horizontalCentered="1"/>
  <pageMargins left="0.2" right="0.17" top="1.35" bottom="0.56000000000000005" header="0.27" footer="0.28999999999999998"/>
  <pageSetup orientation="portrait" r:id="rId1"/>
  <headerFooter alignWithMargins="0">
    <oddHeader xml:space="preserve">&amp;L&amp;G&amp;C&amp;"Arial,Bold"&amp;12
WORKERS' COMP - NO FAULT
EXEMPT UNIT/HOSPITAL - PAYMENTS&amp;RSample Payment
Calculation Worksheet
</oddHeader>
    <oddFooter>&amp;L&amp;A&amp;CPage &amp;P of &amp;N&amp;RJanuary 2024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7"/>
  <sheetViews>
    <sheetView workbookViewId="0">
      <selection activeCell="B1" sqref="B1"/>
    </sheetView>
  </sheetViews>
  <sheetFormatPr defaultColWidth="8.85546875" defaultRowHeight="12.75" x14ac:dyDescent="0.2"/>
  <cols>
    <col min="1" max="1" width="5" style="34" customWidth="1"/>
    <col min="2" max="2" width="58.85546875" style="35" customWidth="1"/>
    <col min="3" max="3" width="30" style="6" customWidth="1"/>
    <col min="4" max="4" width="9.5703125" style="5" bestFit="1" customWidth="1"/>
    <col min="5" max="16384" width="8.85546875" style="5"/>
  </cols>
  <sheetData>
    <row r="1" spans="1:4" s="119" customFormat="1" ht="82.35" customHeight="1" thickBot="1" x14ac:dyDescent="0.3">
      <c r="A1" s="133" t="s">
        <v>88</v>
      </c>
      <c r="B1" s="134" t="s">
        <v>75</v>
      </c>
      <c r="C1" s="135" t="s">
        <v>309</v>
      </c>
    </row>
    <row r="2" spans="1:4" ht="14.25" x14ac:dyDescent="0.2">
      <c r="A2" s="161"/>
      <c r="B2" s="162"/>
      <c r="C2" s="4" t="s">
        <v>76</v>
      </c>
    </row>
    <row r="3" spans="1:4" ht="15" x14ac:dyDescent="0.25">
      <c r="A3" s="163" t="s">
        <v>64</v>
      </c>
      <c r="B3" s="164"/>
      <c r="C3" s="96"/>
    </row>
    <row r="4" spans="1:4" x14ac:dyDescent="0.2">
      <c r="A4" s="63" t="s">
        <v>0</v>
      </c>
      <c r="B4" s="13" t="s">
        <v>62</v>
      </c>
      <c r="C4" s="65"/>
    </row>
    <row r="5" spans="1:4" x14ac:dyDescent="0.2">
      <c r="A5" s="13"/>
      <c r="B5" s="13" t="s">
        <v>29</v>
      </c>
      <c r="C5" s="14" t="s">
        <v>20</v>
      </c>
    </row>
    <row r="6" spans="1:4" x14ac:dyDescent="0.2">
      <c r="A6" s="13"/>
      <c r="B6" s="17" t="s">
        <v>80</v>
      </c>
      <c r="C6" s="14" t="s">
        <v>20</v>
      </c>
    </row>
    <row r="7" spans="1:4" x14ac:dyDescent="0.2">
      <c r="A7" s="13"/>
      <c r="B7" s="17" t="s">
        <v>82</v>
      </c>
      <c r="C7" s="14" t="s">
        <v>184</v>
      </c>
    </row>
    <row r="8" spans="1:4" ht="38.25" x14ac:dyDescent="0.2">
      <c r="A8" s="63" t="s">
        <v>1</v>
      </c>
      <c r="B8" s="16" t="s">
        <v>246</v>
      </c>
      <c r="C8" s="86" t="s">
        <v>204</v>
      </c>
    </row>
    <row r="9" spans="1:4" ht="25.5" x14ac:dyDescent="0.2">
      <c r="A9" s="63" t="s">
        <v>2</v>
      </c>
      <c r="B9" s="97" t="s">
        <v>185</v>
      </c>
      <c r="C9" s="98" t="s">
        <v>247</v>
      </c>
    </row>
    <row r="10" spans="1:4" ht="25.5" x14ac:dyDescent="0.2">
      <c r="A10" s="63" t="s">
        <v>3</v>
      </c>
      <c r="B10" s="97" t="s">
        <v>186</v>
      </c>
      <c r="C10" s="98" t="s">
        <v>305</v>
      </c>
    </row>
    <row r="11" spans="1:4" x14ac:dyDescent="0.2">
      <c r="A11" s="63" t="s">
        <v>4</v>
      </c>
      <c r="B11" s="97" t="s">
        <v>202</v>
      </c>
      <c r="C11" s="98">
        <v>1.0599000000000001</v>
      </c>
    </row>
    <row r="12" spans="1:4" ht="50.25" x14ac:dyDescent="0.2">
      <c r="A12" s="63" t="s">
        <v>5</v>
      </c>
      <c r="B12" s="97" t="s">
        <v>187</v>
      </c>
      <c r="C12" s="98" t="s">
        <v>253</v>
      </c>
    </row>
    <row r="13" spans="1:4" ht="51" x14ac:dyDescent="0.2">
      <c r="A13" s="63" t="s">
        <v>6</v>
      </c>
      <c r="B13" s="97" t="s">
        <v>203</v>
      </c>
      <c r="C13" s="98" t="s">
        <v>188</v>
      </c>
    </row>
    <row r="14" spans="1:4" ht="51" x14ac:dyDescent="0.2">
      <c r="A14" s="63" t="s">
        <v>7</v>
      </c>
      <c r="B14" s="97" t="s">
        <v>189</v>
      </c>
      <c r="C14" s="14" t="s">
        <v>205</v>
      </c>
    </row>
    <row r="15" spans="1:4" ht="51" x14ac:dyDescent="0.2">
      <c r="A15" s="63" t="s">
        <v>8</v>
      </c>
      <c r="B15" s="97" t="s">
        <v>190</v>
      </c>
      <c r="C15" s="86" t="s">
        <v>245</v>
      </c>
    </row>
    <row r="16" spans="1:4" ht="63.75" x14ac:dyDescent="0.2">
      <c r="A16" s="63" t="s">
        <v>9</v>
      </c>
      <c r="B16" s="97" t="s">
        <v>206</v>
      </c>
      <c r="C16" s="98" t="s">
        <v>254</v>
      </c>
      <c r="D16" s="131"/>
    </row>
    <row r="17" spans="1:4" ht="15" x14ac:dyDescent="0.25">
      <c r="A17" s="139" t="s">
        <v>191</v>
      </c>
      <c r="B17" s="140"/>
      <c r="C17" s="99" t="s">
        <v>192</v>
      </c>
    </row>
    <row r="18" spans="1:4" ht="15" x14ac:dyDescent="0.25">
      <c r="A18" s="63" t="s">
        <v>10</v>
      </c>
      <c r="B18" s="17" t="s">
        <v>193</v>
      </c>
      <c r="C18" s="7"/>
    </row>
    <row r="19" spans="1:4" ht="38.25" x14ac:dyDescent="0.2">
      <c r="A19" s="100" t="s">
        <v>114</v>
      </c>
      <c r="B19" s="17" t="s">
        <v>194</v>
      </c>
      <c r="C19" s="86" t="s">
        <v>207</v>
      </c>
    </row>
    <row r="20" spans="1:4" x14ac:dyDescent="0.2">
      <c r="A20" s="100" t="s">
        <v>195</v>
      </c>
      <c r="B20" s="13" t="s">
        <v>21</v>
      </c>
      <c r="C20" s="14" t="s">
        <v>196</v>
      </c>
    </row>
    <row r="21" spans="1:4" x14ac:dyDescent="0.2">
      <c r="A21" s="100" t="s">
        <v>197</v>
      </c>
      <c r="B21" s="13" t="s">
        <v>162</v>
      </c>
      <c r="C21" s="15" t="s">
        <v>198</v>
      </c>
    </row>
    <row r="22" spans="1:4" ht="15" x14ac:dyDescent="0.25">
      <c r="A22" s="151" t="s">
        <v>199</v>
      </c>
      <c r="B22" s="152"/>
      <c r="C22" s="101"/>
    </row>
    <row r="23" spans="1:4" ht="16.350000000000001" customHeight="1" x14ac:dyDescent="0.2">
      <c r="A23" s="63" t="s">
        <v>32</v>
      </c>
      <c r="B23" s="13" t="s">
        <v>200</v>
      </c>
      <c r="C23" s="14" t="s">
        <v>201</v>
      </c>
    </row>
    <row r="24" spans="1:4" x14ac:dyDescent="0.2">
      <c r="A24" s="102"/>
      <c r="B24" s="103"/>
      <c r="C24" s="104"/>
    </row>
    <row r="25" spans="1:4" ht="16.5" thickBot="1" x14ac:dyDescent="0.25">
      <c r="A25" s="136" t="s">
        <v>93</v>
      </c>
      <c r="B25" s="137"/>
      <c r="C25" s="138"/>
    </row>
    <row r="26" spans="1:4" x14ac:dyDescent="0.2">
      <c r="A26" s="22" t="s">
        <v>89</v>
      </c>
      <c r="B26" s="23"/>
      <c r="C26" s="24" t="s">
        <v>68</v>
      </c>
    </row>
    <row r="27" spans="1:4" x14ac:dyDescent="0.2">
      <c r="A27" s="25"/>
      <c r="B27" s="26" t="s">
        <v>90</v>
      </c>
      <c r="C27" s="27">
        <v>9.6299999999999997E-2</v>
      </c>
    </row>
    <row r="28" spans="1:4" x14ac:dyDescent="0.2">
      <c r="A28" s="22"/>
      <c r="B28" s="23"/>
      <c r="C28" s="24" t="s">
        <v>69</v>
      </c>
    </row>
    <row r="29" spans="1:4" x14ac:dyDescent="0.2">
      <c r="A29" s="25"/>
      <c r="B29" s="26" t="s">
        <v>90</v>
      </c>
      <c r="C29" s="27" t="s">
        <v>180</v>
      </c>
    </row>
    <row r="31" spans="1:4" x14ac:dyDescent="0.2">
      <c r="B31" s="35" t="s">
        <v>208</v>
      </c>
      <c r="D31" s="6"/>
    </row>
    <row r="32" spans="1:4" x14ac:dyDescent="0.2">
      <c r="B32" s="105" t="s">
        <v>209</v>
      </c>
      <c r="C32" s="105" t="s">
        <v>210</v>
      </c>
      <c r="D32" s="105">
        <v>0.94440000000000002</v>
      </c>
    </row>
    <row r="33" spans="2:4" x14ac:dyDescent="0.2">
      <c r="B33" s="105" t="s">
        <v>211</v>
      </c>
      <c r="C33" s="105" t="s">
        <v>212</v>
      </c>
      <c r="D33" s="105">
        <v>1.3596999999999999</v>
      </c>
    </row>
    <row r="34" spans="2:4" x14ac:dyDescent="0.2">
      <c r="B34" s="105" t="s">
        <v>213</v>
      </c>
      <c r="C34" s="105" t="s">
        <v>214</v>
      </c>
      <c r="D34" s="105">
        <v>1.0599000000000001</v>
      </c>
    </row>
    <row r="35" spans="2:4" x14ac:dyDescent="0.2">
      <c r="B35" s="105" t="s">
        <v>215</v>
      </c>
      <c r="C35" s="105" t="s">
        <v>216</v>
      </c>
      <c r="D35" s="106">
        <v>1.4046000000000001</v>
      </c>
    </row>
    <row r="36" spans="2:4" x14ac:dyDescent="0.2">
      <c r="B36" s="107" t="s">
        <v>217</v>
      </c>
      <c r="C36" s="107" t="str">
        <f>D32&amp;" * "&amp;D33&amp;" * "&amp;D34&amp;" * "&amp;D35</f>
        <v>0.9444 * 1.3597 * 1.0599 * 1.4046</v>
      </c>
      <c r="D36" s="108">
        <f>D32*D33*D34*D35</f>
        <v>1.9116863192541673</v>
      </c>
    </row>
    <row r="37" spans="2:4" x14ac:dyDescent="0.2">
      <c r="B37" s="105" t="s">
        <v>218</v>
      </c>
      <c r="C37" s="105" t="s">
        <v>219</v>
      </c>
      <c r="D37" s="109">
        <v>500</v>
      </c>
    </row>
    <row r="38" spans="2:4" x14ac:dyDescent="0.2">
      <c r="B38" s="107" t="s">
        <v>220</v>
      </c>
      <c r="C38" s="107" t="s">
        <v>221</v>
      </c>
      <c r="D38" s="110">
        <f>D36*D37</f>
        <v>955.84315962708365</v>
      </c>
    </row>
    <row r="39" spans="2:4" x14ac:dyDescent="0.2">
      <c r="B39" s="105" t="s">
        <v>222</v>
      </c>
      <c r="C39" s="105"/>
      <c r="D39" s="111">
        <v>50</v>
      </c>
    </row>
    <row r="40" spans="2:4" x14ac:dyDescent="0.2">
      <c r="B40" s="105" t="s">
        <v>223</v>
      </c>
      <c r="C40" s="105" t="s">
        <v>224</v>
      </c>
      <c r="D40" s="111">
        <v>488</v>
      </c>
    </row>
    <row r="41" spans="2:4" x14ac:dyDescent="0.2">
      <c r="B41" s="5"/>
      <c r="C41" s="5"/>
    </row>
    <row r="42" spans="2:4" x14ac:dyDescent="0.2">
      <c r="B42" s="112" t="s">
        <v>225</v>
      </c>
      <c r="C42" s="112" t="s">
        <v>226</v>
      </c>
      <c r="D42" s="113"/>
    </row>
    <row r="43" spans="2:4" x14ac:dyDescent="0.2">
      <c r="B43" s="114" t="s">
        <v>227</v>
      </c>
      <c r="C43" s="105" t="s">
        <v>228</v>
      </c>
      <c r="D43" s="109">
        <f>ROUND($D$38*1.2,2)</f>
        <v>1147.01</v>
      </c>
    </row>
    <row r="44" spans="2:4" x14ac:dyDescent="0.2">
      <c r="B44" s="114" t="s">
        <v>229</v>
      </c>
      <c r="C44" s="105" t="s">
        <v>228</v>
      </c>
      <c r="D44" s="109">
        <f>ROUND($D$38*1.2,2)</f>
        <v>1147.01</v>
      </c>
    </row>
    <row r="45" spans="2:4" x14ac:dyDescent="0.2">
      <c r="B45" s="114" t="s">
        <v>230</v>
      </c>
      <c r="C45" s="105" t="s">
        <v>228</v>
      </c>
      <c r="D45" s="109">
        <f>ROUND($D$38*1.2,2)</f>
        <v>1147.01</v>
      </c>
    </row>
    <row r="46" spans="2:4" x14ac:dyDescent="0.2">
      <c r="B46" s="114" t="s">
        <v>231</v>
      </c>
      <c r="C46" s="105" t="s">
        <v>228</v>
      </c>
      <c r="D46" s="109">
        <f>ROUND($D$38*1.2,2)</f>
        <v>1147.01</v>
      </c>
    </row>
    <row r="47" spans="2:4" x14ac:dyDescent="0.2">
      <c r="B47" s="114" t="s">
        <v>232</v>
      </c>
      <c r="C47" s="105" t="s">
        <v>233</v>
      </c>
      <c r="D47" s="109">
        <f t="shared" ref="D47:D52" si="0">ROUND($D$38*1,2)</f>
        <v>955.84</v>
      </c>
    </row>
    <row r="48" spans="2:4" x14ac:dyDescent="0.2">
      <c r="B48" s="114" t="s">
        <v>234</v>
      </c>
      <c r="C48" s="105" t="s">
        <v>233</v>
      </c>
      <c r="D48" s="109">
        <f t="shared" si="0"/>
        <v>955.84</v>
      </c>
    </row>
    <row r="49" spans="2:4" x14ac:dyDescent="0.2">
      <c r="B49" s="114" t="s">
        <v>235</v>
      </c>
      <c r="C49" s="105" t="s">
        <v>233</v>
      </c>
      <c r="D49" s="109">
        <f t="shared" si="0"/>
        <v>955.84</v>
      </c>
    </row>
    <row r="50" spans="2:4" x14ac:dyDescent="0.2">
      <c r="B50" s="114" t="s">
        <v>236</v>
      </c>
      <c r="C50" s="105" t="s">
        <v>233</v>
      </c>
      <c r="D50" s="109">
        <f t="shared" si="0"/>
        <v>955.84</v>
      </c>
    </row>
    <row r="51" spans="2:4" x14ac:dyDescent="0.2">
      <c r="B51" s="114" t="s">
        <v>237</v>
      </c>
      <c r="C51" s="105" t="s">
        <v>233</v>
      </c>
      <c r="D51" s="109">
        <f t="shared" si="0"/>
        <v>955.84</v>
      </c>
    </row>
    <row r="52" spans="2:4" ht="13.5" thickBot="1" x14ac:dyDescent="0.25">
      <c r="B52" s="115" t="s">
        <v>238</v>
      </c>
      <c r="C52" s="105" t="s">
        <v>233</v>
      </c>
      <c r="D52" s="109">
        <f t="shared" si="0"/>
        <v>955.84</v>
      </c>
    </row>
    <row r="53" spans="2:4" x14ac:dyDescent="0.2">
      <c r="B53" s="116" t="s">
        <v>239</v>
      </c>
      <c r="C53" s="117"/>
      <c r="D53" s="118">
        <f>SUM(D43:D52)</f>
        <v>10323.08</v>
      </c>
    </row>
    <row r="54" spans="2:4" x14ac:dyDescent="0.2">
      <c r="B54" s="114" t="s">
        <v>240</v>
      </c>
      <c r="C54" s="105" t="s">
        <v>241</v>
      </c>
      <c r="D54" s="109">
        <f>D39*10</f>
        <v>500</v>
      </c>
    </row>
    <row r="55" spans="2:4" x14ac:dyDescent="0.2">
      <c r="B55" s="114" t="s">
        <v>242</v>
      </c>
      <c r="C55" s="113"/>
      <c r="D55" s="111">
        <f>D40</f>
        <v>488</v>
      </c>
    </row>
    <row r="56" spans="2:4" x14ac:dyDescent="0.2">
      <c r="B56" s="107" t="s">
        <v>243</v>
      </c>
      <c r="C56" s="113"/>
      <c r="D56" s="110">
        <f>SUM(D53:D55)</f>
        <v>11311.08</v>
      </c>
    </row>
    <row r="57" spans="2:4" x14ac:dyDescent="0.2">
      <c r="B57" s="35" t="s">
        <v>244</v>
      </c>
      <c r="D57" s="6"/>
    </row>
  </sheetData>
  <mergeCells count="4">
    <mergeCell ref="A2:B2"/>
    <mergeCell ref="A3:B3"/>
    <mergeCell ref="A17:B17"/>
    <mergeCell ref="A22:B22"/>
  </mergeCells>
  <printOptions horizontalCentered="1"/>
  <pageMargins left="0.2" right="0.2" top="1.18" bottom="0.35" header="0.42" footer="0.16"/>
  <pageSetup scale="80" orientation="portrait" r:id="rId1"/>
  <headerFooter>
    <oddHeader>&amp;L&amp;G&amp;C&amp;"Arial,Bold"WORKERS' COMP - NO FAULT
PSYCH REFORM ONLY PAYMENTS&amp;RSample Payment
Calculation Worksheet</oddHeader>
    <oddFooter>&amp;L&amp;A&amp;CPage &amp;P of &amp;N&amp;RJanuary 2024</oddFooter>
  </headerFooter>
  <rowBreaks count="1" manualBreakCount="1">
    <brk id="30"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
  <sheetViews>
    <sheetView zoomScale="90" zoomScaleNormal="90" workbookViewId="0">
      <selection sqref="A1:C1"/>
    </sheetView>
  </sheetViews>
  <sheetFormatPr defaultColWidth="8.85546875" defaultRowHeight="14.25" x14ac:dyDescent="0.2"/>
  <cols>
    <col min="1" max="1" width="104.42578125" style="120" customWidth="1"/>
    <col min="2" max="2" width="8.85546875" style="120"/>
    <col min="3" max="3" width="19.42578125" style="120" customWidth="1"/>
    <col min="4" max="16384" width="8.85546875" style="120"/>
  </cols>
  <sheetData>
    <row r="1" spans="1:3" x14ac:dyDescent="0.2">
      <c r="A1" s="180"/>
      <c r="B1" s="180"/>
      <c r="C1" s="180"/>
    </row>
    <row r="2" spans="1:3" ht="18" x14ac:dyDescent="0.2">
      <c r="A2" s="179" t="s">
        <v>255</v>
      </c>
      <c r="B2" s="179"/>
      <c r="C2" s="179"/>
    </row>
    <row r="3" spans="1:3" ht="18" x14ac:dyDescent="0.2">
      <c r="A3" s="179" t="s">
        <v>256</v>
      </c>
      <c r="B3" s="179"/>
      <c r="C3" s="179"/>
    </row>
    <row r="4" spans="1:3" x14ac:dyDescent="0.2">
      <c r="A4" s="180"/>
      <c r="B4" s="180"/>
      <c r="C4" s="180"/>
    </row>
    <row r="5" spans="1:3" ht="99" customHeight="1" x14ac:dyDescent="0.2">
      <c r="A5" s="184" t="s">
        <v>257</v>
      </c>
      <c r="B5" s="184"/>
      <c r="C5" s="184"/>
    </row>
    <row r="6" spans="1:3" x14ac:dyDescent="0.2">
      <c r="A6" s="180"/>
      <c r="B6" s="180"/>
      <c r="C6" s="180"/>
    </row>
    <row r="7" spans="1:3" ht="15" x14ac:dyDescent="0.25">
      <c r="A7" s="177" t="s">
        <v>258</v>
      </c>
      <c r="B7" s="177"/>
      <c r="C7" s="177"/>
    </row>
    <row r="8" spans="1:3" ht="89.1" customHeight="1" x14ac:dyDescent="0.2">
      <c r="A8" s="178" t="s">
        <v>259</v>
      </c>
      <c r="B8" s="178"/>
      <c r="C8" s="178"/>
    </row>
    <row r="9" spans="1:3" ht="15" x14ac:dyDescent="0.2">
      <c r="A9" s="168" t="s">
        <v>260</v>
      </c>
      <c r="B9" s="168"/>
      <c r="C9" s="168"/>
    </row>
    <row r="10" spans="1:3" ht="15" x14ac:dyDescent="0.2">
      <c r="A10" s="168" t="s">
        <v>261</v>
      </c>
      <c r="B10" s="168"/>
      <c r="C10" s="168"/>
    </row>
    <row r="11" spans="1:3" ht="15" x14ac:dyDescent="0.2">
      <c r="A11" s="168" t="s">
        <v>262</v>
      </c>
      <c r="B11" s="168"/>
      <c r="C11" s="168"/>
    </row>
    <row r="12" spans="1:3" ht="15" x14ac:dyDescent="0.2">
      <c r="A12" s="168" t="s">
        <v>263</v>
      </c>
      <c r="B12" s="168"/>
      <c r="C12" s="168"/>
    </row>
    <row r="13" spans="1:3" ht="15" x14ac:dyDescent="0.2">
      <c r="A13" s="168" t="s">
        <v>264</v>
      </c>
      <c r="B13" s="168"/>
      <c r="C13" s="168"/>
    </row>
    <row r="14" spans="1:3" x14ac:dyDescent="0.2">
      <c r="A14" s="180"/>
      <c r="B14" s="180"/>
      <c r="C14" s="180"/>
    </row>
    <row r="15" spans="1:3" ht="149.1" customHeight="1" x14ac:dyDescent="0.2">
      <c r="A15" s="183" t="s">
        <v>265</v>
      </c>
      <c r="B15" s="183"/>
      <c r="C15" s="183"/>
    </row>
    <row r="16" spans="1:3" x14ac:dyDescent="0.2">
      <c r="A16" s="180"/>
      <c r="B16" s="180"/>
      <c r="C16" s="180"/>
    </row>
    <row r="17" spans="1:3" ht="86.1" customHeight="1" x14ac:dyDescent="0.2">
      <c r="A17" s="178" t="s">
        <v>266</v>
      </c>
      <c r="B17" s="178"/>
      <c r="C17" s="178"/>
    </row>
    <row r="18" spans="1:3" ht="15" x14ac:dyDescent="0.25">
      <c r="A18" s="181"/>
      <c r="B18" s="181"/>
      <c r="C18" s="181"/>
    </row>
    <row r="19" spans="1:3" ht="15" x14ac:dyDescent="0.2">
      <c r="A19" s="182" t="s">
        <v>267</v>
      </c>
      <c r="B19" s="182"/>
      <c r="C19" s="182"/>
    </row>
    <row r="20" spans="1:3" ht="15" x14ac:dyDescent="0.25">
      <c r="A20" s="177" t="s">
        <v>268</v>
      </c>
      <c r="B20" s="177"/>
      <c r="C20" s="177"/>
    </row>
    <row r="21" spans="1:3" ht="101.45" customHeight="1" x14ac:dyDescent="0.2">
      <c r="A21" s="175" t="s">
        <v>269</v>
      </c>
      <c r="B21" s="175"/>
      <c r="C21" s="175"/>
    </row>
    <row r="22" spans="1:3" x14ac:dyDescent="0.2">
      <c r="A22" s="176"/>
      <c r="B22" s="176"/>
      <c r="C22" s="176"/>
    </row>
    <row r="23" spans="1:3" ht="15" x14ac:dyDescent="0.25">
      <c r="A23" s="177" t="s">
        <v>270</v>
      </c>
      <c r="B23" s="177"/>
      <c r="C23" s="177"/>
    </row>
    <row r="24" spans="1:3" ht="86.45" customHeight="1" x14ac:dyDescent="0.2">
      <c r="A24" s="178" t="s">
        <v>271</v>
      </c>
      <c r="B24" s="178"/>
      <c r="C24" s="178"/>
    </row>
    <row r="26" spans="1:3" ht="18" x14ac:dyDescent="0.2">
      <c r="A26" s="179" t="s">
        <v>272</v>
      </c>
      <c r="B26" s="179"/>
      <c r="C26" s="179"/>
    </row>
    <row r="27" spans="1:3" ht="15" x14ac:dyDescent="0.2">
      <c r="A27" s="174" t="s">
        <v>273</v>
      </c>
      <c r="B27" s="174"/>
      <c r="C27" s="174"/>
    </row>
    <row r="28" spans="1:3" ht="15" x14ac:dyDescent="0.2">
      <c r="A28" s="174" t="s">
        <v>274</v>
      </c>
      <c r="B28" s="174"/>
      <c r="C28" s="174"/>
    </row>
    <row r="29" spans="1:3" ht="8.4499999999999993" customHeight="1" x14ac:dyDescent="0.2"/>
    <row r="30" spans="1:3" ht="15" x14ac:dyDescent="0.25">
      <c r="A30" s="121" t="s">
        <v>275</v>
      </c>
    </row>
    <row r="31" spans="1:3" x14ac:dyDescent="0.2">
      <c r="A31" s="168" t="s">
        <v>276</v>
      </c>
      <c r="B31" s="168"/>
      <c r="C31" s="168"/>
    </row>
    <row r="32" spans="1:3" x14ac:dyDescent="0.2">
      <c r="A32" s="168" t="s">
        <v>277</v>
      </c>
      <c r="B32" s="168"/>
      <c r="C32" s="168"/>
    </row>
    <row r="33" spans="1:3" x14ac:dyDescent="0.2">
      <c r="A33" s="168" t="s">
        <v>278</v>
      </c>
      <c r="B33" s="168"/>
      <c r="C33" s="168"/>
    </row>
    <row r="34" spans="1:3" x14ac:dyDescent="0.2">
      <c r="A34" s="168" t="s">
        <v>279</v>
      </c>
      <c r="B34" s="168"/>
      <c r="C34" s="168"/>
    </row>
    <row r="35" spans="1:3" ht="15" thickBot="1" x14ac:dyDescent="0.25">
      <c r="A35" s="169" t="s">
        <v>280</v>
      </c>
      <c r="B35" s="169"/>
      <c r="C35" s="169"/>
    </row>
    <row r="36" spans="1:3" ht="6.6" customHeight="1" x14ac:dyDescent="0.2">
      <c r="A36" s="122"/>
      <c r="B36" s="123"/>
      <c r="C36" s="123"/>
    </row>
    <row r="37" spans="1:3" ht="30.75" thickBot="1" x14ac:dyDescent="0.25">
      <c r="A37" s="124" t="s">
        <v>281</v>
      </c>
      <c r="B37" s="125" t="s">
        <v>282</v>
      </c>
      <c r="C37" s="125" t="s">
        <v>283</v>
      </c>
    </row>
    <row r="38" spans="1:3" ht="57.75" thickBot="1" x14ac:dyDescent="0.25">
      <c r="A38" s="165" t="s">
        <v>284</v>
      </c>
      <c r="B38" s="126" t="s">
        <v>285</v>
      </c>
      <c r="C38" s="126" t="s">
        <v>286</v>
      </c>
    </row>
    <row r="39" spans="1:3" ht="72" thickBot="1" x14ac:dyDescent="0.25">
      <c r="A39" s="166"/>
      <c r="B39" s="126" t="s">
        <v>287</v>
      </c>
      <c r="C39" s="126" t="s">
        <v>288</v>
      </c>
    </row>
    <row r="40" spans="1:3" ht="15" thickBot="1" x14ac:dyDescent="0.25">
      <c r="A40" s="167"/>
      <c r="B40" s="127" t="s">
        <v>289</v>
      </c>
      <c r="C40" s="128">
        <v>0</v>
      </c>
    </row>
    <row r="41" spans="1:3" ht="42.75" x14ac:dyDescent="0.2">
      <c r="A41" s="165" t="s">
        <v>290</v>
      </c>
      <c r="B41" s="165" t="s">
        <v>285</v>
      </c>
      <c r="C41" s="129" t="s">
        <v>291</v>
      </c>
    </row>
    <row r="42" spans="1:3" ht="15" thickBot="1" x14ac:dyDescent="0.25">
      <c r="A42" s="166"/>
      <c r="B42" s="170"/>
      <c r="C42" s="126" t="s">
        <v>292</v>
      </c>
    </row>
    <row r="43" spans="1:3" ht="72" thickBot="1" x14ac:dyDescent="0.25">
      <c r="A43" s="166"/>
      <c r="B43" s="126" t="s">
        <v>287</v>
      </c>
      <c r="C43" s="126" t="s">
        <v>293</v>
      </c>
    </row>
    <row r="44" spans="1:3" ht="15" thickBot="1" x14ac:dyDescent="0.25">
      <c r="A44" s="167"/>
      <c r="B44" s="127" t="s">
        <v>289</v>
      </c>
      <c r="C44" s="128">
        <v>0</v>
      </c>
    </row>
    <row r="45" spans="1:3" ht="57.75" thickBot="1" x14ac:dyDescent="0.25">
      <c r="A45" s="171" t="s">
        <v>294</v>
      </c>
      <c r="B45" s="126">
        <v>1</v>
      </c>
      <c r="C45" s="126" t="s">
        <v>295</v>
      </c>
    </row>
    <row r="46" spans="1:3" ht="57.75" thickBot="1" x14ac:dyDescent="0.25">
      <c r="A46" s="172"/>
      <c r="B46" s="126" t="s">
        <v>296</v>
      </c>
      <c r="C46" s="126" t="s">
        <v>297</v>
      </c>
    </row>
    <row r="47" spans="1:3" ht="72" thickBot="1" x14ac:dyDescent="0.25">
      <c r="A47" s="172"/>
      <c r="B47" s="126" t="s">
        <v>287</v>
      </c>
      <c r="C47" s="126" t="s">
        <v>298</v>
      </c>
    </row>
    <row r="48" spans="1:3" ht="15" thickBot="1" x14ac:dyDescent="0.25">
      <c r="A48" s="173"/>
      <c r="B48" s="126" t="s">
        <v>289</v>
      </c>
      <c r="C48" s="130">
        <v>0</v>
      </c>
    </row>
    <row r="49" spans="1:3" ht="57.75" thickBot="1" x14ac:dyDescent="0.25">
      <c r="A49" s="165" t="s">
        <v>299</v>
      </c>
      <c r="B49" s="126" t="s">
        <v>300</v>
      </c>
      <c r="C49" s="126" t="s">
        <v>301</v>
      </c>
    </row>
    <row r="50" spans="1:3" ht="57.75" thickBot="1" x14ac:dyDescent="0.25">
      <c r="A50" s="166"/>
      <c r="B50" s="126" t="s">
        <v>302</v>
      </c>
      <c r="C50" s="126" t="s">
        <v>303</v>
      </c>
    </row>
    <row r="51" spans="1:3" ht="72" thickBot="1" x14ac:dyDescent="0.25">
      <c r="A51" s="166"/>
      <c r="B51" s="126" t="s">
        <v>287</v>
      </c>
      <c r="C51" s="126" t="s">
        <v>304</v>
      </c>
    </row>
    <row r="52" spans="1:3" ht="15" thickBot="1" x14ac:dyDescent="0.25">
      <c r="A52" s="167"/>
      <c r="B52" s="126" t="s">
        <v>289</v>
      </c>
      <c r="C52" s="130">
        <v>0</v>
      </c>
    </row>
  </sheetData>
  <mergeCells count="37">
    <mergeCell ref="A1:C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6:C26"/>
    <mergeCell ref="A27:C27"/>
    <mergeCell ref="A28:C28"/>
    <mergeCell ref="A31:C31"/>
    <mergeCell ref="A32:C32"/>
    <mergeCell ref="A33:C33"/>
    <mergeCell ref="A49:A52"/>
    <mergeCell ref="A34:C34"/>
    <mergeCell ref="A35:C35"/>
    <mergeCell ref="A38:A40"/>
    <mergeCell ref="A41:A44"/>
    <mergeCell ref="B41:B42"/>
    <mergeCell ref="A45:A48"/>
  </mergeCells>
  <printOptions horizontalCentered="1" gridLines="1"/>
  <pageMargins left="0.2" right="0.2" top="1" bottom="0.75" header="0.3" footer="0.3"/>
  <pageSetup scale="75" orientation="portrait" r:id="rId1"/>
  <headerFooter>
    <oddHeader>&amp;L&amp;G&amp;C&amp;"Arial,Bold"&amp;12
WORKERS' COMP - NO FAULT
CHEMICAL DEPENDENCY DETOXIFICATION PAYMENTS</oddHeader>
    <oddFooter>&amp;L&amp;A&amp;C&amp;P of &amp;N&amp;RJanuary 2024</oddFooter>
  </headerFooter>
  <rowBreaks count="1" manualBreakCount="1">
    <brk id="25"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Inlier</vt:lpstr>
      <vt:lpstr>Transfer</vt:lpstr>
      <vt:lpstr>High Cost</vt:lpstr>
      <vt:lpstr>Exempt Unit_Excl Psych&amp;Detox</vt:lpstr>
      <vt:lpstr>Psych(excl Dual Diag)</vt:lpstr>
      <vt:lpstr>Detox</vt:lpstr>
      <vt:lpstr>'Exempt Unit_Excl Psych&amp;Detox'!Print_Area</vt:lpstr>
      <vt:lpstr>'High Cost'!Print_Area</vt:lpstr>
      <vt:lpstr>Inlier!Print_Area</vt:lpstr>
      <vt:lpstr>'Psych(excl Dual Diag)'!Print_Area</vt:lpstr>
      <vt:lpstr>Transfer!Print_Area</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Berdi, Tami M (HEALTH)</cp:lastModifiedBy>
  <cp:lastPrinted>2024-07-24T16:26:34Z</cp:lastPrinted>
  <dcterms:created xsi:type="dcterms:W3CDTF">2003-05-01T18:45:15Z</dcterms:created>
  <dcterms:modified xsi:type="dcterms:W3CDTF">2024-08-01T13:38:25Z</dcterms:modified>
</cp:coreProperties>
</file>