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<sst xmlns="http://schemas.openxmlformats.org/spreadsheetml/2006/main" count="459" uniqueCount="310">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</sst>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6">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8" fillId="0" borderId="0" xfId="57"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A1" sqref="A1"/>
    </sheetView>
  </sheetViews>
  <sheetFormatPr defaultColWidth="9.140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256</v>
      </c>
    </row>
    <row r="2" spans="1:4" ht="19.5" customHeight="1">
      <c r="A2" s="140" t="s">
        <v>17</v>
      </c>
      <c r="B2" s="141"/>
      <c r="C2" s="7" t="s">
        <v>76</v>
      </c>
      <c r="D2" s="8"/>
    </row>
    <row r="3" spans="1:4" s="12" customFormat="1" ht="17.25" customHeight="1">
      <c r="A3" s="142" t="s">
        <v>86</v>
      </c>
      <c r="B3" s="143"/>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251</v>
      </c>
      <c r="C10" s="21" t="s">
        <v>98</v>
      </c>
    </row>
    <row r="11" spans="1:3" ht="27.75" customHeight="1">
      <c r="A11" s="13" t="s">
        <v>67</v>
      </c>
      <c r="B11" s="20" t="s">
        <v>252</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40" t="s">
        <v>30</v>
      </c>
      <c r="B14" s="141"/>
      <c r="C14" s="7" t="s">
        <v>76</v>
      </c>
    </row>
    <row r="15" spans="1:3" ht="27" customHeight="1">
      <c r="A15" s="13" t="s">
        <v>8</v>
      </c>
      <c r="B15" s="20" t="s">
        <v>19</v>
      </c>
      <c r="C15" s="15" t="s">
        <v>112</v>
      </c>
    </row>
    <row r="16" spans="1:3" ht="19.5" customHeight="1">
      <c r="A16" s="13" t="s">
        <v>9</v>
      </c>
      <c r="B16" s="20" t="s">
        <v>72</v>
      </c>
      <c r="C16" s="17" t="s">
        <v>20</v>
      </c>
    </row>
    <row r="17" spans="1:3" ht="26.25">
      <c r="A17" s="13" t="s">
        <v>10</v>
      </c>
      <c r="B17" s="16" t="s">
        <v>22</v>
      </c>
      <c r="C17" s="18" t="s">
        <v>135</v>
      </c>
    </row>
    <row r="18" spans="1:3" ht="27.75" customHeight="1">
      <c r="A18" s="13" t="s">
        <v>11</v>
      </c>
      <c r="B18" s="20" t="s">
        <v>253</v>
      </c>
      <c r="C18" s="21" t="s">
        <v>77</v>
      </c>
    </row>
    <row r="19" spans="1:3" ht="28.5" customHeight="1">
      <c r="A19" s="13" t="s">
        <v>12</v>
      </c>
      <c r="B19" s="20" t="s">
        <v>254</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3.5">
      <c r="A27" s="2"/>
      <c r="B27" s="1" t="s">
        <v>94</v>
      </c>
      <c r="C27" s="36"/>
    </row>
  </sheetData>
  <sheetProtection/>
  <mergeCells count="3">
    <mergeCell ref="A2:B2"/>
    <mergeCell ref="A14:B14"/>
    <mergeCell ref="A3:B3"/>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INLIER PAYMENT&amp;RSample Payment
Calculation Worksheet</oddHeader>
    <oddFooter>&amp;L&amp;A&amp;CPage &amp;P of &amp;N&amp;RJanuary 2019</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D39"/>
  <sheetViews>
    <sheetView tabSelected="1" view="pageBreakPreview" zoomScale="60" zoomScalePageLayoutView="0" workbookViewId="0" topLeftCell="A1">
      <selection activeCell="A1" sqref="A1"/>
    </sheetView>
  </sheetViews>
  <sheetFormatPr defaultColWidth="9.140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7" t="s">
        <v>110</v>
      </c>
      <c r="B1" s="148"/>
      <c r="C1" s="149"/>
      <c r="D1" s="39"/>
    </row>
    <row r="2" spans="1:3" s="40" customFormat="1" ht="60" customHeight="1" thickBot="1">
      <c r="A2" s="88" t="s">
        <v>88</v>
      </c>
      <c r="B2" s="89" t="s">
        <v>75</v>
      </c>
      <c r="C2" s="91" t="s">
        <v>256</v>
      </c>
    </row>
    <row r="3" spans="1:4" ht="19.5" customHeight="1">
      <c r="A3" s="144" t="s">
        <v>34</v>
      </c>
      <c r="B3" s="141"/>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5" t="s">
        <v>87</v>
      </c>
      <c r="B9" s="146"/>
      <c r="C9" s="47"/>
      <c r="D9" s="11"/>
    </row>
    <row r="10" spans="1:4" ht="16.5" customHeight="1">
      <c r="A10" s="48" t="s">
        <v>2</v>
      </c>
      <c r="B10" s="14" t="s">
        <v>91</v>
      </c>
      <c r="C10" s="49" t="s">
        <v>182</v>
      </c>
      <c r="D10" s="8"/>
    </row>
    <row r="11" spans="1:4" ht="26.25">
      <c r="A11" s="44" t="s">
        <v>3</v>
      </c>
      <c r="B11" s="16" t="s">
        <v>18</v>
      </c>
      <c r="C11" s="43" t="s">
        <v>92</v>
      </c>
      <c r="D11" s="8"/>
    </row>
    <row r="12" spans="1:4" ht="19.5" customHeight="1">
      <c r="A12" s="44" t="s">
        <v>4</v>
      </c>
      <c r="B12" s="16" t="s">
        <v>111</v>
      </c>
      <c r="C12" s="43" t="s">
        <v>70</v>
      </c>
      <c r="D12" s="8"/>
    </row>
    <row r="13" spans="1:3" ht="26.2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9">
      <c r="A16" s="44"/>
      <c r="B16" s="51" t="s">
        <v>39</v>
      </c>
      <c r="C16" s="52">
        <v>1</v>
      </c>
    </row>
    <row r="17" spans="1:3" ht="26.2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6.25">
      <c r="A26" s="44" t="s">
        <v>152</v>
      </c>
      <c r="B26" s="16" t="s">
        <v>138</v>
      </c>
      <c r="C26" s="43" t="s">
        <v>157</v>
      </c>
    </row>
    <row r="27" spans="1:3" ht="27.75" customHeight="1">
      <c r="A27" s="44" t="s">
        <v>153</v>
      </c>
      <c r="B27" s="20" t="s">
        <v>253</v>
      </c>
      <c r="C27" s="56" t="s">
        <v>158</v>
      </c>
    </row>
    <row r="28" spans="1:3" ht="31.5" customHeight="1">
      <c r="A28" s="44" t="s">
        <v>154</v>
      </c>
      <c r="B28" s="20" t="s">
        <v>254</v>
      </c>
      <c r="C28" s="56" t="str">
        <f>C27</f>
        <v>Line 16 x Surcharge %</v>
      </c>
    </row>
    <row r="29" spans="1:3" ht="24.75" customHeight="1">
      <c r="A29" s="44" t="s">
        <v>155</v>
      </c>
      <c r="B29" s="20" t="s">
        <v>71</v>
      </c>
      <c r="C29" s="43" t="s">
        <v>159</v>
      </c>
    </row>
    <row r="30" spans="1:3" ht="26.25">
      <c r="A30" s="57" t="s">
        <v>156</v>
      </c>
      <c r="B30" s="23" t="s">
        <v>83</v>
      </c>
      <c r="C30" s="58" t="s">
        <v>160</v>
      </c>
    </row>
    <row r="31" spans="1:3" ht="12.75">
      <c r="A31" s="57" t="s">
        <v>161</v>
      </c>
      <c r="B31" s="23" t="s">
        <v>163</v>
      </c>
      <c r="C31" s="58" t="s">
        <v>162</v>
      </c>
    </row>
    <row r="32" spans="1:3" ht="26.25">
      <c r="A32" s="57" t="s">
        <v>164</v>
      </c>
      <c r="B32" s="23" t="s">
        <v>165</v>
      </c>
      <c r="C32" s="58" t="s">
        <v>166</v>
      </c>
    </row>
    <row r="33" spans="1:4" ht="27.75" customHeight="1">
      <c r="A33" s="59" t="s">
        <v>113</v>
      </c>
      <c r="B33" s="150" t="s">
        <v>114</v>
      </c>
      <c r="C33" s="151"/>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4.25" thickBot="1">
      <c r="A39" s="5"/>
      <c r="B39" s="6" t="s">
        <v>94</v>
      </c>
      <c r="C39" s="68"/>
    </row>
  </sheetData>
  <sheetProtection/>
  <mergeCells count="4">
    <mergeCell ref="A3:B3"/>
    <mergeCell ref="A9:B9"/>
    <mergeCell ref="A1:C1"/>
    <mergeCell ref="B33:C33"/>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INLIER PAYMENT&amp;RSample Payment
Calculation Worksheet</oddHeader>
    <oddFooter>&amp;L&amp;A&amp;CPage &amp;P of &amp;N&amp;RJanuary 2019</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tabSelected="1" view="pageBreakPreview" zoomScale="60" zoomScalePageLayoutView="0" workbookViewId="0" topLeftCell="A1">
      <selection activeCell="A1" sqref="A1"/>
    </sheetView>
  </sheetViews>
  <sheetFormatPr defaultColWidth="9.140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4" t="s">
        <v>255</v>
      </c>
      <c r="B1" s="155"/>
      <c r="C1" s="156"/>
    </row>
    <row r="2" spans="1:3" s="40" customFormat="1" ht="65.25" customHeight="1" thickBot="1">
      <c r="A2" s="88" t="s">
        <v>88</v>
      </c>
      <c r="B2" s="89" t="s">
        <v>75</v>
      </c>
      <c r="C2" s="91" t="s">
        <v>256</v>
      </c>
    </row>
    <row r="3" spans="1:4" ht="19.5" customHeight="1">
      <c r="A3" s="140" t="s">
        <v>41</v>
      </c>
      <c r="B3" s="141"/>
      <c r="C3" s="7" t="s">
        <v>76</v>
      </c>
      <c r="D3" s="8"/>
    </row>
    <row r="4" spans="1:4" ht="26.2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26.25">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6.2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6.2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13.5" thickBot="1">
      <c r="A21" s="75"/>
      <c r="B21" s="23" t="s">
        <v>127</v>
      </c>
      <c r="C21" s="76" t="s">
        <v>129</v>
      </c>
      <c r="D21" s="8"/>
    </row>
    <row r="22" spans="1:6" ht="39" customHeight="1" thickBot="1">
      <c r="A22" s="157" t="s">
        <v>131</v>
      </c>
      <c r="B22" s="158"/>
      <c r="C22" s="159"/>
      <c r="D22" s="77"/>
      <c r="E22" s="77"/>
      <c r="F22" s="12"/>
    </row>
    <row r="23" spans="1:5" s="12" customFormat="1" ht="15">
      <c r="A23" s="152" t="s">
        <v>41</v>
      </c>
      <c r="B23" s="153"/>
      <c r="C23" s="7" t="s">
        <v>76</v>
      </c>
      <c r="D23" s="77"/>
      <c r="E23" s="77"/>
    </row>
    <row r="24" spans="1:5" s="12" customFormat="1" ht="39" customHeight="1">
      <c r="A24" s="69" t="s">
        <v>7</v>
      </c>
      <c r="B24" s="19" t="s">
        <v>132</v>
      </c>
      <c r="C24" s="78" t="s">
        <v>133</v>
      </c>
      <c r="D24" s="77"/>
      <c r="E24" s="77"/>
    </row>
    <row r="25" spans="1:5" s="12" customFormat="1" ht="15">
      <c r="A25" s="69" t="s">
        <v>8</v>
      </c>
      <c r="B25" s="16" t="s">
        <v>136</v>
      </c>
      <c r="C25" s="79" t="s">
        <v>137</v>
      </c>
      <c r="D25" s="77"/>
      <c r="E25" s="77"/>
    </row>
    <row r="26" spans="1:5" s="12" customFormat="1" ht="15">
      <c r="A26" s="69" t="s">
        <v>9</v>
      </c>
      <c r="B26" s="45" t="s">
        <v>134</v>
      </c>
      <c r="C26" s="80" t="s">
        <v>176</v>
      </c>
      <c r="D26" s="77"/>
      <c r="E26" s="77"/>
    </row>
    <row r="27" spans="1:3" ht="26.25" customHeight="1">
      <c r="A27" s="81" t="s">
        <v>177</v>
      </c>
      <c r="B27" s="82" t="s">
        <v>253</v>
      </c>
      <c r="C27" s="83" t="s">
        <v>179</v>
      </c>
    </row>
    <row r="28" spans="1:3" ht="34.5" customHeight="1">
      <c r="A28" s="69" t="s">
        <v>178</v>
      </c>
      <c r="B28" s="20" t="s">
        <v>254</v>
      </c>
      <c r="C28" s="84" t="str">
        <f>C27</f>
        <v>Line 10 x Surcharge %</v>
      </c>
    </row>
    <row r="29" spans="1:3" ht="26.2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3.5">
      <c r="A37" s="2"/>
      <c r="B37" s="1" t="s">
        <v>94</v>
      </c>
      <c r="C37" s="36"/>
    </row>
  </sheetData>
  <sheetProtection/>
  <mergeCells count="4">
    <mergeCell ref="A23:B23"/>
    <mergeCell ref="A1:C1"/>
    <mergeCell ref="A3:B3"/>
    <mergeCell ref="A22:C2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INLIER PAYMENT&amp;RSample Payment
Calculation Worksheet</oddHeader>
    <oddFooter>&amp;L&amp;A&amp;CPage &amp;P of &amp;N&amp;RJanuary 2019</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tabSelected="1" view="pageBreakPreview" zoomScale="60" zoomScalePageLayoutView="0" workbookViewId="0" topLeftCell="A1">
      <selection activeCell="A1" sqref="A1"/>
    </sheetView>
  </sheetViews>
  <sheetFormatPr defaultColWidth="9.140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256</v>
      </c>
    </row>
    <row r="2" spans="1:4" ht="27" customHeight="1">
      <c r="A2" s="160" t="s">
        <v>64</v>
      </c>
      <c r="B2" s="161"/>
      <c r="C2" s="7" t="s">
        <v>76</v>
      </c>
      <c r="D2" s="8"/>
    </row>
    <row r="3" spans="1:4" ht="26.25">
      <c r="A3" s="69" t="s">
        <v>0</v>
      </c>
      <c r="B3" s="20" t="s">
        <v>104</v>
      </c>
      <c r="C3" s="92" t="s">
        <v>249</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251</v>
      </c>
      <c r="C9" s="21" t="s">
        <v>74</v>
      </c>
    </row>
    <row r="10" spans="1:3" ht="29.25" customHeight="1">
      <c r="A10" s="17" t="s">
        <v>24</v>
      </c>
      <c r="B10" s="20" t="s">
        <v>252</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6.25">
      <c r="A14" s="97"/>
      <c r="B14" s="97" t="s">
        <v>65</v>
      </c>
      <c r="C14" s="98" t="s">
        <v>57</v>
      </c>
    </row>
    <row r="15" spans="1:3" ht="26.25">
      <c r="A15" s="69" t="s">
        <v>5</v>
      </c>
      <c r="B15" s="20" t="s">
        <v>175</v>
      </c>
      <c r="C15" s="92" t="s">
        <v>250</v>
      </c>
    </row>
    <row r="16" spans="1:3" ht="19.5" customHeight="1">
      <c r="A16" s="75" t="s">
        <v>6</v>
      </c>
      <c r="B16" s="16" t="s">
        <v>21</v>
      </c>
      <c r="C16" s="17" t="s">
        <v>109</v>
      </c>
    </row>
    <row r="17" spans="1:3" ht="26.25">
      <c r="A17" s="99" t="s">
        <v>7</v>
      </c>
      <c r="B17" s="100" t="s">
        <v>22</v>
      </c>
      <c r="C17" s="101" t="s">
        <v>171</v>
      </c>
    </row>
    <row r="18" spans="1:3" ht="30.75" customHeight="1">
      <c r="A18" s="69" t="s">
        <v>167</v>
      </c>
      <c r="B18" s="20" t="s">
        <v>253</v>
      </c>
      <c r="C18" s="21" t="s">
        <v>172</v>
      </c>
    </row>
    <row r="19" spans="1:3" ht="27.75" customHeight="1">
      <c r="A19" s="69" t="s">
        <v>168</v>
      </c>
      <c r="B19" s="20" t="s">
        <v>254</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INLIER PAYMENT&amp;RSample Payment
Calculation Worksheet</oddHeader>
    <oddFooter>&amp;L&amp;A&amp;CPage &amp;P of &amp;N&amp;RJanuary 2019</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D57"/>
  <sheetViews>
    <sheetView tabSelected="1" view="pageBreakPreview" zoomScale="60" zoomScalePageLayoutView="0" workbookViewId="0" topLeftCell="A1">
      <selection activeCell="A1" sqref="A1"/>
    </sheetView>
  </sheetViews>
  <sheetFormatPr defaultColWidth="9.140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256</v>
      </c>
    </row>
    <row r="2" spans="1:3" ht="13.5">
      <c r="A2" s="162"/>
      <c r="B2" s="163"/>
      <c r="C2" s="7" t="s">
        <v>76</v>
      </c>
    </row>
    <row r="3" spans="1:3" ht="13.5">
      <c r="A3" s="164" t="s">
        <v>64</v>
      </c>
      <c r="B3" s="165"/>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9">
      <c r="A8" s="69" t="s">
        <v>1</v>
      </c>
      <c r="B8" s="19" t="s">
        <v>247</v>
      </c>
      <c r="C8" s="92" t="s">
        <v>205</v>
      </c>
    </row>
    <row r="9" spans="1:3" ht="26.25">
      <c r="A9" s="69" t="s">
        <v>2</v>
      </c>
      <c r="B9" s="103" t="s">
        <v>186</v>
      </c>
      <c r="C9" s="104" t="s">
        <v>248</v>
      </c>
    </row>
    <row r="10" spans="1:3" ht="39">
      <c r="A10" s="69" t="s">
        <v>3</v>
      </c>
      <c r="B10" s="103" t="s">
        <v>187</v>
      </c>
      <c r="C10" s="104" t="s">
        <v>309</v>
      </c>
    </row>
    <row r="11" spans="1:3" ht="12.75">
      <c r="A11" s="69" t="s">
        <v>4</v>
      </c>
      <c r="B11" s="103" t="s">
        <v>203</v>
      </c>
      <c r="C11" s="104">
        <v>1.0599</v>
      </c>
    </row>
    <row r="12" spans="1:3" ht="57" customHeight="1">
      <c r="A12" s="69" t="s">
        <v>5</v>
      </c>
      <c r="B12" s="103" t="s">
        <v>188</v>
      </c>
      <c r="C12" s="104" t="s">
        <v>257</v>
      </c>
    </row>
    <row r="13" spans="1:3" ht="52.5">
      <c r="A13" s="69" t="s">
        <v>6</v>
      </c>
      <c r="B13" s="103" t="s">
        <v>204</v>
      </c>
      <c r="C13" s="104" t="s">
        <v>189</v>
      </c>
    </row>
    <row r="14" spans="1:3" ht="52.5">
      <c r="A14" s="69" t="s">
        <v>7</v>
      </c>
      <c r="B14" s="103" t="s">
        <v>190</v>
      </c>
      <c r="C14" s="17" t="s">
        <v>206</v>
      </c>
    </row>
    <row r="15" spans="1:3" ht="52.5">
      <c r="A15" s="69" t="s">
        <v>8</v>
      </c>
      <c r="B15" s="103" t="s">
        <v>191</v>
      </c>
      <c r="C15" s="92" t="s">
        <v>246</v>
      </c>
    </row>
    <row r="16" spans="1:4" ht="66">
      <c r="A16" s="69" t="s">
        <v>9</v>
      </c>
      <c r="B16" s="103" t="s">
        <v>207</v>
      </c>
      <c r="C16" s="104" t="s">
        <v>258</v>
      </c>
      <c r="D16" s="139"/>
    </row>
    <row r="17" spans="1:3" ht="13.5">
      <c r="A17" s="140" t="s">
        <v>192</v>
      </c>
      <c r="B17" s="141"/>
      <c r="C17" s="105" t="s">
        <v>193</v>
      </c>
    </row>
    <row r="18" spans="1:3" ht="13.5">
      <c r="A18" s="69" t="s">
        <v>10</v>
      </c>
      <c r="B18" s="20" t="s">
        <v>194</v>
      </c>
      <c r="C18" s="10"/>
    </row>
    <row r="19" spans="1:3" ht="39">
      <c r="A19" s="106" t="s">
        <v>115</v>
      </c>
      <c r="B19" s="20" t="s">
        <v>195</v>
      </c>
      <c r="C19" s="92" t="s">
        <v>208</v>
      </c>
    </row>
    <row r="20" spans="1:3" ht="12.75">
      <c r="A20" s="106" t="s">
        <v>196</v>
      </c>
      <c r="B20" s="16" t="s">
        <v>21</v>
      </c>
      <c r="C20" s="17" t="s">
        <v>197</v>
      </c>
    </row>
    <row r="21" spans="1:3" ht="12.75">
      <c r="A21" s="106" t="s">
        <v>198</v>
      </c>
      <c r="B21" s="16" t="s">
        <v>163</v>
      </c>
      <c r="C21" s="18" t="s">
        <v>199</v>
      </c>
    </row>
    <row r="22" spans="1:3" ht="13.5">
      <c r="A22" s="152" t="s">
        <v>200</v>
      </c>
      <c r="B22" s="153"/>
      <c r="C22" s="107"/>
    </row>
    <row r="23" spans="1:3" ht="15.75" customHeight="1">
      <c r="A23" s="69" t="s">
        <v>32</v>
      </c>
      <c r="B23" s="16" t="s">
        <v>201</v>
      </c>
      <c r="C23" s="17" t="s">
        <v>202</v>
      </c>
    </row>
    <row r="24" spans="1:3" ht="12.75">
      <c r="A24" s="108"/>
      <c r="B24" s="109"/>
      <c r="C24" s="110"/>
    </row>
    <row r="25" spans="1:3" ht="15.7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209</v>
      </c>
      <c r="D31" s="9"/>
    </row>
    <row r="32" spans="2:4" ht="12.75">
      <c r="B32" s="112" t="s">
        <v>210</v>
      </c>
      <c r="C32" s="112" t="s">
        <v>211</v>
      </c>
      <c r="D32" s="112">
        <v>0.9444</v>
      </c>
    </row>
    <row r="33" spans="2:4" ht="12.75">
      <c r="B33" s="112" t="s">
        <v>212</v>
      </c>
      <c r="C33" s="112" t="s">
        <v>213</v>
      </c>
      <c r="D33" s="112">
        <v>1.3597</v>
      </c>
    </row>
    <row r="34" spans="2:4" ht="12.75">
      <c r="B34" s="112" t="s">
        <v>214</v>
      </c>
      <c r="C34" s="112" t="s">
        <v>215</v>
      </c>
      <c r="D34" s="112">
        <v>1.0599</v>
      </c>
    </row>
    <row r="35" spans="2:4" ht="12.75">
      <c r="B35" s="112" t="s">
        <v>216</v>
      </c>
      <c r="C35" s="112" t="s">
        <v>217</v>
      </c>
      <c r="D35" s="113">
        <v>1.4046</v>
      </c>
    </row>
    <row r="36" spans="2:4" ht="12.75">
      <c r="B36" s="114" t="s">
        <v>218</v>
      </c>
      <c r="C36" s="114" t="str">
        <f>D32&amp;" * "&amp;D33&amp;" * "&amp;D34&amp;" * "&amp;D35</f>
        <v>0.9444 * 1.3597 * 1.0599 * 1.4046</v>
      </c>
      <c r="D36" s="115">
        <f>D32*D33*D34*D35</f>
        <v>1.9116863192541673</v>
      </c>
    </row>
    <row r="37" spans="2:4" ht="12.75">
      <c r="B37" s="112" t="s">
        <v>219</v>
      </c>
      <c r="C37" s="112" t="s">
        <v>220</v>
      </c>
      <c r="D37" s="116">
        <v>500</v>
      </c>
    </row>
    <row r="38" spans="2:4" ht="12.75">
      <c r="B38" s="114" t="s">
        <v>221</v>
      </c>
      <c r="C38" s="114" t="s">
        <v>222</v>
      </c>
      <c r="D38" s="117">
        <f>D36*D37</f>
        <v>955.8431596270837</v>
      </c>
    </row>
    <row r="39" spans="2:4" ht="12.75">
      <c r="B39" s="112" t="s">
        <v>223</v>
      </c>
      <c r="C39" s="112"/>
      <c r="D39" s="118">
        <v>50</v>
      </c>
    </row>
    <row r="40" spans="2:4" ht="12.75">
      <c r="B40" s="112" t="s">
        <v>224</v>
      </c>
      <c r="C40" s="112" t="s">
        <v>225</v>
      </c>
      <c r="D40" s="118">
        <v>488</v>
      </c>
    </row>
    <row r="41" spans="2:3" ht="12.75">
      <c r="B41" s="8"/>
      <c r="C41" s="8"/>
    </row>
    <row r="42" spans="2:4" ht="12.75">
      <c r="B42" s="119" t="s">
        <v>226</v>
      </c>
      <c r="C42" s="119" t="s">
        <v>227</v>
      </c>
      <c r="D42" s="120"/>
    </row>
    <row r="43" spans="2:4" ht="12.75">
      <c r="B43" s="121" t="s">
        <v>228</v>
      </c>
      <c r="C43" s="112" t="s">
        <v>229</v>
      </c>
      <c r="D43" s="116">
        <f>ROUND($D$38*1.2,2)</f>
        <v>1147.01</v>
      </c>
    </row>
    <row r="44" spans="2:4" ht="12.75">
      <c r="B44" s="121" t="s">
        <v>230</v>
      </c>
      <c r="C44" s="112" t="s">
        <v>229</v>
      </c>
      <c r="D44" s="116">
        <f>ROUND($D$38*1.2,2)</f>
        <v>1147.01</v>
      </c>
    </row>
    <row r="45" spans="2:4" ht="12.75">
      <c r="B45" s="121" t="s">
        <v>231</v>
      </c>
      <c r="C45" s="112" t="s">
        <v>229</v>
      </c>
      <c r="D45" s="116">
        <f>ROUND($D$38*1.2,2)</f>
        <v>1147.01</v>
      </c>
    </row>
    <row r="46" spans="2:4" ht="12.75">
      <c r="B46" s="121" t="s">
        <v>232</v>
      </c>
      <c r="C46" s="112" t="s">
        <v>229</v>
      </c>
      <c r="D46" s="116">
        <f>ROUND($D$38*1.2,2)</f>
        <v>1147.01</v>
      </c>
    </row>
    <row r="47" spans="2:4" ht="12.75">
      <c r="B47" s="121" t="s">
        <v>233</v>
      </c>
      <c r="C47" s="112" t="s">
        <v>234</v>
      </c>
      <c r="D47" s="116">
        <f aca="true" t="shared" si="0" ref="D47:D52">ROUND($D$38*1,2)</f>
        <v>955.84</v>
      </c>
    </row>
    <row r="48" spans="2:4" ht="12.75">
      <c r="B48" s="121" t="s">
        <v>235</v>
      </c>
      <c r="C48" s="112" t="s">
        <v>234</v>
      </c>
      <c r="D48" s="116">
        <f t="shared" si="0"/>
        <v>955.84</v>
      </c>
    </row>
    <row r="49" spans="2:4" ht="12.75">
      <c r="B49" s="121" t="s">
        <v>236</v>
      </c>
      <c r="C49" s="112" t="s">
        <v>234</v>
      </c>
      <c r="D49" s="116">
        <f t="shared" si="0"/>
        <v>955.84</v>
      </c>
    </row>
    <row r="50" spans="2:4" ht="12.75">
      <c r="B50" s="121" t="s">
        <v>237</v>
      </c>
      <c r="C50" s="112" t="s">
        <v>234</v>
      </c>
      <c r="D50" s="116">
        <f t="shared" si="0"/>
        <v>955.84</v>
      </c>
    </row>
    <row r="51" spans="2:4" ht="12.75">
      <c r="B51" s="121" t="s">
        <v>238</v>
      </c>
      <c r="C51" s="112" t="s">
        <v>234</v>
      </c>
      <c r="D51" s="116">
        <f t="shared" si="0"/>
        <v>955.84</v>
      </c>
    </row>
    <row r="52" spans="2:4" ht="13.5" thickBot="1">
      <c r="B52" s="122" t="s">
        <v>239</v>
      </c>
      <c r="C52" s="112" t="s">
        <v>234</v>
      </c>
      <c r="D52" s="116">
        <f t="shared" si="0"/>
        <v>955.84</v>
      </c>
    </row>
    <row r="53" spans="2:4" ht="12.75">
      <c r="B53" s="123" t="s">
        <v>240</v>
      </c>
      <c r="C53" s="124"/>
      <c r="D53" s="125">
        <f>SUM(D43:D52)</f>
        <v>10323.08</v>
      </c>
    </row>
    <row r="54" spans="2:4" ht="12.75">
      <c r="B54" s="121" t="s">
        <v>241</v>
      </c>
      <c r="C54" s="112" t="s">
        <v>242</v>
      </c>
      <c r="D54" s="116">
        <f>D39*10</f>
        <v>500</v>
      </c>
    </row>
    <row r="55" spans="2:4" ht="12.75">
      <c r="B55" s="121" t="s">
        <v>243</v>
      </c>
      <c r="C55" s="120"/>
      <c r="D55" s="118">
        <f>D40</f>
        <v>488</v>
      </c>
    </row>
    <row r="56" spans="2:4" ht="12.75">
      <c r="B56" s="114" t="s">
        <v>244</v>
      </c>
      <c r="C56" s="120"/>
      <c r="D56" s="117">
        <f>SUM(D53:D55)</f>
        <v>11311.08</v>
      </c>
    </row>
    <row r="57" spans="2:4" ht="12.75">
      <c r="B57" s="38" t="s">
        <v>245</v>
      </c>
      <c r="D57" s="9"/>
    </row>
  </sheetData>
  <sheetProtection/>
  <mergeCells count="4">
    <mergeCell ref="A2:B2"/>
    <mergeCell ref="A3:B3"/>
    <mergeCell ref="A17:B17"/>
    <mergeCell ref="A22:B22"/>
  </mergeCells>
  <printOptions horizontalCentered="1"/>
  <pageMargins left="0.17" right="0" top="1.35" bottom="0.67" header="0.29" footer="0.27"/>
  <pageSetup fitToHeight="0" fitToWidth="1" horizontalDpi="600" verticalDpi="600" orientation="portrait" r:id="rId2"/>
  <headerFooter alignWithMargins="0">
    <oddHeader>&amp;L&amp;G&amp;C&amp;"Arial,Bold"&amp;12
WORKERS COMP - NO FAULT
INLIER PAYMENT&amp;RSample Payment
Calculation Worksheet</oddHeader>
    <oddFooter>&amp;L&amp;A&amp;CPage &amp;P of &amp;N&amp;RJanuary 2019</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C52"/>
  <sheetViews>
    <sheetView tabSelected="1" zoomScale="90" zoomScaleNormal="90" zoomScalePageLayoutView="0" workbookViewId="0" topLeftCell="A19">
      <selection activeCell="A1" sqref="A1"/>
    </sheetView>
  </sheetViews>
  <sheetFormatPr defaultColWidth="9.140625" defaultRowHeight="12.75"/>
  <cols>
    <col min="1" max="1" width="104.28125" style="128" customWidth="1"/>
    <col min="2" max="2" width="8.8515625" style="128" customWidth="1"/>
    <col min="3" max="3" width="16.7109375" style="128" customWidth="1"/>
    <col min="4" max="16384" width="8.8515625" style="128" customWidth="1"/>
  </cols>
  <sheetData>
    <row r="1" spans="1:3" ht="13.5">
      <c r="A1" s="166"/>
      <c r="B1" s="166"/>
      <c r="C1" s="166"/>
    </row>
    <row r="2" spans="1:3" ht="17.25">
      <c r="A2" s="167" t="s">
        <v>259</v>
      </c>
      <c r="B2" s="167"/>
      <c r="C2" s="167"/>
    </row>
    <row r="3" spans="1:3" ht="17.25">
      <c r="A3" s="167" t="s">
        <v>260</v>
      </c>
      <c r="B3" s="167"/>
      <c r="C3" s="167"/>
    </row>
    <row r="4" spans="1:3" ht="13.5">
      <c r="A4" s="166"/>
      <c r="B4" s="166"/>
      <c r="C4" s="166"/>
    </row>
    <row r="5" spans="1:3" ht="92.25" customHeight="1">
      <c r="A5" s="168" t="s">
        <v>261</v>
      </c>
      <c r="B5" s="168"/>
      <c r="C5" s="168"/>
    </row>
    <row r="6" spans="1:3" ht="13.5">
      <c r="A6" s="166"/>
      <c r="B6" s="166"/>
      <c r="C6" s="166"/>
    </row>
    <row r="7" spans="1:3" ht="13.5">
      <c r="A7" s="169" t="s">
        <v>262</v>
      </c>
      <c r="B7" s="169"/>
      <c r="C7" s="169"/>
    </row>
    <row r="8" spans="1:3" ht="88.5" customHeight="1">
      <c r="A8" s="170" t="s">
        <v>263</v>
      </c>
      <c r="B8" s="170"/>
      <c r="C8" s="170"/>
    </row>
    <row r="9" spans="1:3" ht="13.5">
      <c r="A9" s="171" t="s">
        <v>264</v>
      </c>
      <c r="B9" s="171"/>
      <c r="C9" s="171"/>
    </row>
    <row r="10" spans="1:3" ht="13.5">
      <c r="A10" s="171" t="s">
        <v>265</v>
      </c>
      <c r="B10" s="171"/>
      <c r="C10" s="171"/>
    </row>
    <row r="11" spans="1:3" ht="13.5">
      <c r="A11" s="171" t="s">
        <v>266</v>
      </c>
      <c r="B11" s="171"/>
      <c r="C11" s="171"/>
    </row>
    <row r="12" spans="1:3" ht="13.5">
      <c r="A12" s="171" t="s">
        <v>267</v>
      </c>
      <c r="B12" s="171"/>
      <c r="C12" s="171"/>
    </row>
    <row r="13" spans="1:3" ht="13.5">
      <c r="A13" s="171" t="s">
        <v>268</v>
      </c>
      <c r="B13" s="171"/>
      <c r="C13" s="171"/>
    </row>
    <row r="14" spans="1:3" ht="13.5">
      <c r="A14" s="166"/>
      <c r="B14" s="166"/>
      <c r="C14" s="166"/>
    </row>
    <row r="15" spans="1:3" ht="148.5" customHeight="1">
      <c r="A15" s="172" t="s">
        <v>269</v>
      </c>
      <c r="B15" s="172"/>
      <c r="C15" s="172"/>
    </row>
    <row r="16" spans="1:3" ht="13.5">
      <c r="A16" s="166"/>
      <c r="B16" s="166"/>
      <c r="C16" s="166"/>
    </row>
    <row r="17" spans="1:3" ht="85.5" customHeight="1">
      <c r="A17" s="170" t="s">
        <v>270</v>
      </c>
      <c r="B17" s="170"/>
      <c r="C17" s="170"/>
    </row>
    <row r="18" spans="1:3" ht="13.5">
      <c r="A18" s="173"/>
      <c r="B18" s="173"/>
      <c r="C18" s="173"/>
    </row>
    <row r="19" spans="1:3" ht="13.5">
      <c r="A19" s="174" t="s">
        <v>271</v>
      </c>
      <c r="B19" s="174"/>
      <c r="C19" s="174"/>
    </row>
    <row r="20" spans="1:3" ht="13.5">
      <c r="A20" s="169" t="s">
        <v>272</v>
      </c>
      <c r="B20" s="169"/>
      <c r="C20" s="169"/>
    </row>
    <row r="21" spans="1:3" ht="101.25" customHeight="1">
      <c r="A21" s="175" t="s">
        <v>273</v>
      </c>
      <c r="B21" s="175"/>
      <c r="C21" s="175"/>
    </row>
    <row r="22" spans="1:3" ht="13.5">
      <c r="A22" s="176"/>
      <c r="B22" s="176"/>
      <c r="C22" s="176"/>
    </row>
    <row r="23" spans="1:3" ht="13.5">
      <c r="A23" s="169" t="s">
        <v>274</v>
      </c>
      <c r="B23" s="169"/>
      <c r="C23" s="169"/>
    </row>
    <row r="24" spans="1:3" ht="86.25" customHeight="1">
      <c r="A24" s="170" t="s">
        <v>275</v>
      </c>
      <c r="B24" s="170"/>
      <c r="C24" s="170"/>
    </row>
    <row r="26" spans="1:3" ht="17.25">
      <c r="A26" s="167" t="s">
        <v>276</v>
      </c>
      <c r="B26" s="167"/>
      <c r="C26" s="167"/>
    </row>
    <row r="27" spans="1:3" ht="13.5">
      <c r="A27" s="177" t="s">
        <v>277</v>
      </c>
      <c r="B27" s="177"/>
      <c r="C27" s="177"/>
    </row>
    <row r="28" spans="1:3" ht="13.5">
      <c r="A28" s="177" t="s">
        <v>278</v>
      </c>
      <c r="B28" s="177"/>
      <c r="C28" s="177"/>
    </row>
    <row r="29" ht="8.25" customHeight="1"/>
    <row r="30" ht="13.5">
      <c r="A30" s="129" t="s">
        <v>279</v>
      </c>
    </row>
    <row r="31" spans="1:3" ht="13.5">
      <c r="A31" s="171" t="s">
        <v>280</v>
      </c>
      <c r="B31" s="171"/>
      <c r="C31" s="171"/>
    </row>
    <row r="32" spans="1:3" ht="13.5">
      <c r="A32" s="171" t="s">
        <v>281</v>
      </c>
      <c r="B32" s="171"/>
      <c r="C32" s="171"/>
    </row>
    <row r="33" spans="1:3" ht="13.5">
      <c r="A33" s="171" t="s">
        <v>282</v>
      </c>
      <c r="B33" s="171"/>
      <c r="C33" s="171"/>
    </row>
    <row r="34" spans="1:3" ht="13.5">
      <c r="A34" s="171" t="s">
        <v>283</v>
      </c>
      <c r="B34" s="171"/>
      <c r="C34" s="171"/>
    </row>
    <row r="35" spans="1:3" ht="14.25" thickBot="1">
      <c r="A35" s="181" t="s">
        <v>284</v>
      </c>
      <c r="B35" s="181"/>
      <c r="C35" s="181"/>
    </row>
    <row r="36" spans="1:3" ht="6" customHeight="1">
      <c r="A36" s="130"/>
      <c r="B36" s="131"/>
      <c r="C36" s="131"/>
    </row>
    <row r="37" spans="1:3" ht="27.75" thickBot="1">
      <c r="A37" s="132" t="s">
        <v>285</v>
      </c>
      <c r="B37" s="133" t="s">
        <v>286</v>
      </c>
      <c r="C37" s="133" t="s">
        <v>287</v>
      </c>
    </row>
    <row r="38" spans="1:3" ht="69" thickBot="1">
      <c r="A38" s="178" t="s">
        <v>288</v>
      </c>
      <c r="B38" s="134" t="s">
        <v>289</v>
      </c>
      <c r="C38" s="134" t="s">
        <v>290</v>
      </c>
    </row>
    <row r="39" spans="1:3" ht="69" thickBot="1">
      <c r="A39" s="179"/>
      <c r="B39" s="134" t="s">
        <v>291</v>
      </c>
      <c r="C39" s="134" t="s">
        <v>292</v>
      </c>
    </row>
    <row r="40" spans="1:3" ht="14.25" thickBot="1">
      <c r="A40" s="180"/>
      <c r="B40" s="135" t="s">
        <v>293</v>
      </c>
      <c r="C40" s="136">
        <v>0</v>
      </c>
    </row>
    <row r="41" spans="1:3" ht="41.25">
      <c r="A41" s="178" t="s">
        <v>294</v>
      </c>
      <c r="B41" s="178" t="s">
        <v>289</v>
      </c>
      <c r="C41" s="137" t="s">
        <v>295</v>
      </c>
    </row>
    <row r="42" spans="1:3" ht="27.75" thickBot="1">
      <c r="A42" s="179"/>
      <c r="B42" s="182"/>
      <c r="C42" s="134" t="s">
        <v>296</v>
      </c>
    </row>
    <row r="43" spans="1:3" ht="69" thickBot="1">
      <c r="A43" s="179"/>
      <c r="B43" s="134" t="s">
        <v>291</v>
      </c>
      <c r="C43" s="134" t="s">
        <v>297</v>
      </c>
    </row>
    <row r="44" spans="1:3" ht="14.25" thickBot="1">
      <c r="A44" s="180"/>
      <c r="B44" s="135" t="s">
        <v>293</v>
      </c>
      <c r="C44" s="136">
        <v>0</v>
      </c>
    </row>
    <row r="45" spans="1:3" ht="69" thickBot="1">
      <c r="A45" s="183" t="s">
        <v>298</v>
      </c>
      <c r="B45" s="134">
        <v>1</v>
      </c>
      <c r="C45" s="134" t="s">
        <v>299</v>
      </c>
    </row>
    <row r="46" spans="1:3" ht="69" thickBot="1">
      <c r="A46" s="184"/>
      <c r="B46" s="134" t="s">
        <v>300</v>
      </c>
      <c r="C46" s="134" t="s">
        <v>301</v>
      </c>
    </row>
    <row r="47" spans="1:3" ht="69" thickBot="1">
      <c r="A47" s="184"/>
      <c r="B47" s="134" t="s">
        <v>291</v>
      </c>
      <c r="C47" s="134" t="s">
        <v>302</v>
      </c>
    </row>
    <row r="48" spans="1:3" ht="14.25" thickBot="1">
      <c r="A48" s="185"/>
      <c r="B48" s="134" t="s">
        <v>293</v>
      </c>
      <c r="C48" s="138">
        <v>0</v>
      </c>
    </row>
    <row r="49" spans="1:3" ht="69" thickBot="1">
      <c r="A49" s="178" t="s">
        <v>303</v>
      </c>
      <c r="B49" s="134" t="s">
        <v>304</v>
      </c>
      <c r="C49" s="134" t="s">
        <v>305</v>
      </c>
    </row>
    <row r="50" spans="1:3" ht="69" thickBot="1">
      <c r="A50" s="179"/>
      <c r="B50" s="134" t="s">
        <v>306</v>
      </c>
      <c r="C50" s="134" t="s">
        <v>307</v>
      </c>
    </row>
    <row r="51" spans="1:3" ht="69" thickBot="1">
      <c r="A51" s="179"/>
      <c r="B51" s="134" t="s">
        <v>291</v>
      </c>
      <c r="C51" s="134" t="s">
        <v>308</v>
      </c>
    </row>
    <row r="52" spans="1:3" ht="14.25" thickBot="1">
      <c r="A52" s="180"/>
      <c r="B52" s="134" t="s">
        <v>293</v>
      </c>
      <c r="C52" s="138">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17" right="0" top="1.35" bottom="0.67" header="0.29" footer="0.27"/>
  <pageSetup fitToHeight="0" fitToWidth="1" horizontalDpi="600" verticalDpi="600" orientation="portrait" scale="83" r:id="rId2"/>
  <headerFooter alignWithMargins="0">
    <oddHeader>&amp;L&amp;G&amp;C&amp;"Arial,Bold"&amp;12
WORKERS COMP - NO FAULT
INLIER PAYMENT&amp;RSample Payment
Calculation Worksheet</oddHeader>
    <oddFooter>&amp;L&amp;A&amp;CPage &amp;P of &amp;N&amp;RJanuary 2019</oddFooter>
  </headerFooter>
  <rowBreaks count="2" manualBreakCount="2">
    <brk id="25" max="255" man="1"/>
    <brk id="48"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Mark Btest</cp:lastModifiedBy>
  <cp:lastPrinted>2019-11-07T16:19:16Z</cp:lastPrinted>
  <dcterms:created xsi:type="dcterms:W3CDTF">2003-05-01T18:45:15Z</dcterms:created>
  <dcterms:modified xsi:type="dcterms:W3CDTF">2019-11-07T16:19:48Z</dcterms:modified>
  <cp:category/>
  <cp:version/>
  <cp:contentType/>
  <cp:contentStatus/>
</cp:coreProperties>
</file>